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七营镇高崖村" sheetId="1" r:id="rId1"/>
    <sheet name="七营镇盘河村" sheetId="2" r:id="rId2"/>
    <sheet name="七营镇八营村" sheetId="3" r:id="rId3"/>
    <sheet name="七营镇砖窑村" sheetId="4" r:id="rId4"/>
    <sheet name="七营镇马连村" sheetId="5" r:id="rId5"/>
    <sheet name="七营镇五营村" sheetId="6" r:id="rId6"/>
  </sheets>
  <calcPr calcId="144525"/>
</workbook>
</file>

<file path=xl/sharedStrings.xml><?xml version="1.0" encoding="utf-8"?>
<sst xmlns="http://schemas.openxmlformats.org/spreadsheetml/2006/main" count="246" uniqueCount="41">
  <si>
    <t>投资概算表</t>
  </si>
  <si>
    <t>项目名称：七营镇高崖村村组硬化路建设项目</t>
  </si>
  <si>
    <t>序号</t>
  </si>
  <si>
    <t>工程或费用</t>
  </si>
  <si>
    <t>概算金额（万元）</t>
  </si>
  <si>
    <t>投资
比例
（%）</t>
  </si>
  <si>
    <t>技术指标</t>
  </si>
  <si>
    <t>备注</t>
  </si>
  <si>
    <t>建安
工程</t>
  </si>
  <si>
    <t>设备
购置费</t>
  </si>
  <si>
    <t>其他
费用</t>
  </si>
  <si>
    <t>合计</t>
  </si>
  <si>
    <t>单位</t>
  </si>
  <si>
    <t>数量</t>
  </si>
  <si>
    <t>单位
价值（元）</t>
  </si>
  <si>
    <t>总投资</t>
  </si>
  <si>
    <t>一</t>
  </si>
  <si>
    <t>建安工程费用</t>
  </si>
  <si>
    <t>临时工程</t>
  </si>
  <si>
    <t>公里</t>
  </si>
  <si>
    <t>路基工程</t>
  </si>
  <si>
    <t>路面工程</t>
  </si>
  <si>
    <t>桥梁涵洞</t>
  </si>
  <si>
    <t>交叉工程</t>
  </si>
  <si>
    <t>处</t>
  </si>
  <si>
    <t>交通工程</t>
  </si>
  <si>
    <t>专项费用</t>
  </si>
  <si>
    <t>三</t>
  </si>
  <si>
    <t>工程其他费用</t>
  </si>
  <si>
    <t>建设项目管理费</t>
  </si>
  <si>
    <t>建设项目前
期工作费</t>
  </si>
  <si>
    <t>专项评价（估）费</t>
  </si>
  <si>
    <t>生产准备费</t>
  </si>
  <si>
    <t>工程保险费</t>
  </si>
  <si>
    <t>四</t>
  </si>
  <si>
    <t>预备费</t>
  </si>
  <si>
    <t>项目名称：七营镇盘河村村组硬化路建设项目</t>
  </si>
  <si>
    <t>项目名称：七营镇八营村村组硬化路建设项目</t>
  </si>
  <si>
    <t>项目名称：七营镇砖窑村村组硬化路建设项目</t>
  </si>
  <si>
    <t>项目名称：七营镇马莲村村组硬化路建设项目</t>
  </si>
  <si>
    <t>项目名称：七营镇五营村村组硬化路建设项目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</si>
</sst>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_ "/>
  </numFmts>
  <fonts count="27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0" fontId="7" fillId="0" borderId="1" xfId="11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0" fontId="6" fillId="0" borderId="1" xfId="1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A2:K2"/>
    </sheetView>
  </sheetViews>
  <sheetFormatPr defaultColWidth="9" defaultRowHeight="13.5"/>
  <cols>
    <col min="1" max="1" width="5.5" style="5" customWidth="1"/>
    <col min="2" max="2" width="15.125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5.125" style="5" customWidth="1"/>
    <col min="9" max="9" width="6.625" style="5" customWidth="1"/>
    <col min="10" max="10" width="8.375" style="5" customWidth="1"/>
    <col min="11" max="11" width="5.75" style="6" customWidth="1"/>
  </cols>
  <sheetData>
    <row r="1" ht="34" customHeight="1" spans="1:1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8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0" customHeight="1" spans="1:11">
      <c r="A3" s="10" t="s">
        <v>2</v>
      </c>
      <c r="B3" s="11" t="s">
        <v>3</v>
      </c>
      <c r="C3" s="10" t="s">
        <v>4</v>
      </c>
      <c r="D3" s="10"/>
      <c r="E3" s="10"/>
      <c r="F3" s="10"/>
      <c r="G3" s="11" t="s">
        <v>5</v>
      </c>
      <c r="H3" s="10" t="s">
        <v>6</v>
      </c>
      <c r="I3" s="10"/>
      <c r="J3" s="10"/>
      <c r="K3" s="11" t="s">
        <v>7</v>
      </c>
    </row>
    <row r="4" s="2" customFormat="1" ht="51.95" customHeight="1" spans="1:11">
      <c r="A4" s="11"/>
      <c r="B4" s="11"/>
      <c r="C4" s="11" t="s">
        <v>8</v>
      </c>
      <c r="D4" s="11" t="s">
        <v>9</v>
      </c>
      <c r="E4" s="11" t="s">
        <v>10</v>
      </c>
      <c r="F4" s="11" t="s">
        <v>11</v>
      </c>
      <c r="G4" s="11"/>
      <c r="H4" s="11" t="s">
        <v>12</v>
      </c>
      <c r="I4" s="11" t="s">
        <v>13</v>
      </c>
      <c r="J4" s="11" t="s">
        <v>14</v>
      </c>
      <c r="K4" s="11"/>
    </row>
    <row r="5" s="3" customFormat="1" ht="36" customHeight="1" spans="1:11">
      <c r="A5" s="12"/>
      <c r="B5" s="13" t="s">
        <v>15</v>
      </c>
      <c r="C5" s="14">
        <f>C6</f>
        <v>131.62</v>
      </c>
      <c r="D5" s="14">
        <v>0</v>
      </c>
      <c r="E5" s="14">
        <f>F14+F20</f>
        <v>18.08</v>
      </c>
      <c r="F5" s="15">
        <f>C5+E5</f>
        <v>149.7</v>
      </c>
      <c r="G5" s="16"/>
      <c r="H5" s="10"/>
      <c r="I5" s="10"/>
      <c r="J5" s="21"/>
      <c r="K5" s="13"/>
    </row>
    <row r="6" s="3" customFormat="1" ht="36" customHeight="1" spans="1:11">
      <c r="A6" s="12" t="s">
        <v>16</v>
      </c>
      <c r="B6" s="13" t="s">
        <v>17</v>
      </c>
      <c r="C6" s="15">
        <v>131.62</v>
      </c>
      <c r="D6" s="14">
        <v>0</v>
      </c>
      <c r="E6" s="14">
        <v>0</v>
      </c>
      <c r="F6" s="15">
        <f t="shared" ref="F6:F20" si="0">C6+D6+E6</f>
        <v>131.62</v>
      </c>
      <c r="G6" s="16">
        <f>F6/$F$5</f>
        <v>0.879225116900468</v>
      </c>
      <c r="H6" s="10"/>
      <c r="I6" s="10"/>
      <c r="J6" s="21"/>
      <c r="K6" s="13"/>
    </row>
    <row r="7" s="3" customFormat="1" ht="36" customHeight="1" spans="1:11">
      <c r="A7" s="10">
        <v>1</v>
      </c>
      <c r="B7" s="10" t="s">
        <v>18</v>
      </c>
      <c r="C7" s="17">
        <v>0</v>
      </c>
      <c r="D7" s="14"/>
      <c r="E7" s="14"/>
      <c r="F7" s="17">
        <f t="shared" si="0"/>
        <v>0</v>
      </c>
      <c r="G7" s="16"/>
      <c r="H7" s="10" t="s">
        <v>19</v>
      </c>
      <c r="I7" s="10">
        <v>0.83</v>
      </c>
      <c r="J7" s="21">
        <f t="shared" ref="J7:J13" si="1">F7/I7*10000</f>
        <v>0</v>
      </c>
      <c r="K7" s="13"/>
    </row>
    <row r="8" s="3" customFormat="1" ht="36" customHeight="1" spans="1:11">
      <c r="A8" s="10">
        <v>2</v>
      </c>
      <c r="B8" s="11" t="s">
        <v>20</v>
      </c>
      <c r="C8" s="17">
        <v>7.96</v>
      </c>
      <c r="D8" s="18"/>
      <c r="E8" s="18"/>
      <c r="F8" s="17">
        <f t="shared" si="0"/>
        <v>7.96</v>
      </c>
      <c r="G8" s="19"/>
      <c r="H8" s="10" t="s">
        <v>19</v>
      </c>
      <c r="I8" s="10">
        <v>0.83</v>
      </c>
      <c r="J8" s="21">
        <f t="shared" si="1"/>
        <v>95903.6144578313</v>
      </c>
      <c r="K8" s="11"/>
    </row>
    <row r="9" s="4" customFormat="1" ht="36" customHeight="1" spans="1:11">
      <c r="A9" s="12">
        <v>3</v>
      </c>
      <c r="B9" s="11" t="s">
        <v>21</v>
      </c>
      <c r="C9" s="17">
        <v>58.77</v>
      </c>
      <c r="D9" s="18"/>
      <c r="E9" s="18"/>
      <c r="F9" s="17">
        <f t="shared" si="0"/>
        <v>58.77</v>
      </c>
      <c r="G9" s="19"/>
      <c r="H9" s="10" t="s">
        <v>19</v>
      </c>
      <c r="I9" s="10">
        <v>0.83</v>
      </c>
      <c r="J9" s="21">
        <f t="shared" si="1"/>
        <v>708072.289156627</v>
      </c>
      <c r="K9" s="11"/>
    </row>
    <row r="10" s="4" customFormat="1" ht="36" customHeight="1" spans="1:11">
      <c r="A10" s="10">
        <v>4</v>
      </c>
      <c r="B10" s="11" t="s">
        <v>22</v>
      </c>
      <c r="C10" s="17">
        <v>54.97</v>
      </c>
      <c r="D10" s="18"/>
      <c r="E10" s="18"/>
      <c r="F10" s="17">
        <f t="shared" si="0"/>
        <v>54.97</v>
      </c>
      <c r="G10" s="19"/>
      <c r="H10" s="10" t="s">
        <v>19</v>
      </c>
      <c r="I10" s="10">
        <v>0.83</v>
      </c>
      <c r="J10" s="21">
        <f t="shared" si="1"/>
        <v>662289.156626506</v>
      </c>
      <c r="K10" s="11"/>
    </row>
    <row r="11" s="4" customFormat="1" ht="36" customHeight="1" spans="1:11">
      <c r="A11" s="12">
        <v>5</v>
      </c>
      <c r="B11" s="11" t="s">
        <v>23</v>
      </c>
      <c r="C11" s="17">
        <v>3.27</v>
      </c>
      <c r="D11" s="18"/>
      <c r="E11" s="18"/>
      <c r="F11" s="17">
        <f t="shared" si="0"/>
        <v>3.27</v>
      </c>
      <c r="G11" s="19"/>
      <c r="H11" s="10" t="s">
        <v>24</v>
      </c>
      <c r="I11" s="10">
        <v>7</v>
      </c>
      <c r="J11" s="21">
        <f t="shared" si="1"/>
        <v>4671.42857142857</v>
      </c>
      <c r="K11" s="11"/>
    </row>
    <row r="12" s="4" customFormat="1" ht="36" customHeight="1" spans="1:11">
      <c r="A12" s="10">
        <v>6</v>
      </c>
      <c r="B12" s="11" t="s">
        <v>25</v>
      </c>
      <c r="C12" s="17">
        <v>4.71</v>
      </c>
      <c r="D12" s="18"/>
      <c r="E12" s="18"/>
      <c r="F12" s="17">
        <f t="shared" si="0"/>
        <v>4.71</v>
      </c>
      <c r="G12" s="19"/>
      <c r="H12" s="10" t="s">
        <v>19</v>
      </c>
      <c r="I12" s="10">
        <v>0.83</v>
      </c>
      <c r="J12" s="21">
        <f t="shared" si="1"/>
        <v>56746.9879518072</v>
      </c>
      <c r="K12" s="11"/>
    </row>
    <row r="13" s="4" customFormat="1" ht="36" customHeight="1" spans="1:11">
      <c r="A13" s="12">
        <v>7</v>
      </c>
      <c r="B13" s="11" t="s">
        <v>26</v>
      </c>
      <c r="C13" s="17">
        <v>1.95</v>
      </c>
      <c r="D13" s="18"/>
      <c r="E13" s="18"/>
      <c r="F13" s="17">
        <f t="shared" si="0"/>
        <v>1.95</v>
      </c>
      <c r="G13" s="19"/>
      <c r="H13" s="10" t="s">
        <v>19</v>
      </c>
      <c r="I13" s="10">
        <v>0.83</v>
      </c>
      <c r="J13" s="21">
        <f t="shared" si="1"/>
        <v>23493.9759036145</v>
      </c>
      <c r="K13" s="11"/>
    </row>
    <row r="14" s="4" customFormat="1" ht="36" customHeight="1" spans="1:11">
      <c r="A14" s="12" t="s">
        <v>27</v>
      </c>
      <c r="B14" s="13" t="s">
        <v>28</v>
      </c>
      <c r="C14" s="14">
        <v>0</v>
      </c>
      <c r="D14" s="14">
        <v>0</v>
      </c>
      <c r="E14" s="14">
        <v>10.95</v>
      </c>
      <c r="F14" s="15">
        <f t="shared" si="0"/>
        <v>10.95</v>
      </c>
      <c r="G14" s="16">
        <f>F14/$F$5</f>
        <v>0.0731462925851703</v>
      </c>
      <c r="H14" s="10"/>
      <c r="I14" s="10"/>
      <c r="J14" s="21"/>
      <c r="K14" s="13"/>
    </row>
    <row r="15" s="4" customFormat="1" ht="36" customHeight="1" spans="1:11">
      <c r="A15" s="10">
        <v>1</v>
      </c>
      <c r="B15" s="11" t="s">
        <v>29</v>
      </c>
      <c r="C15" s="18"/>
      <c r="D15" s="18"/>
      <c r="E15" s="18">
        <v>7.23</v>
      </c>
      <c r="F15" s="17">
        <f t="shared" si="0"/>
        <v>7.23</v>
      </c>
      <c r="G15" s="19">
        <f>F15/$F$5</f>
        <v>0.0482965931863727</v>
      </c>
      <c r="H15" s="10"/>
      <c r="I15" s="10"/>
      <c r="J15" s="21"/>
      <c r="K15" s="11"/>
    </row>
    <row r="16" s="3" customFormat="1" ht="36" customHeight="1" spans="1:11">
      <c r="A16" s="10">
        <v>2</v>
      </c>
      <c r="B16" s="11" t="s">
        <v>30</v>
      </c>
      <c r="C16" s="18"/>
      <c r="D16" s="18"/>
      <c r="E16" s="18">
        <v>3.03</v>
      </c>
      <c r="F16" s="17">
        <f t="shared" si="0"/>
        <v>3.03</v>
      </c>
      <c r="G16" s="19">
        <f>F16/$F$5</f>
        <v>0.0202404809619238</v>
      </c>
      <c r="H16" s="10"/>
      <c r="I16" s="10"/>
      <c r="J16" s="21"/>
      <c r="K16" s="11"/>
    </row>
    <row r="17" s="3" customFormat="1" ht="36" customHeight="1" spans="1:11">
      <c r="A17" s="10">
        <v>3</v>
      </c>
      <c r="B17" s="11" t="s">
        <v>31</v>
      </c>
      <c r="C17" s="18"/>
      <c r="D17" s="18"/>
      <c r="E17" s="18">
        <v>0</v>
      </c>
      <c r="F17" s="17">
        <f t="shared" si="0"/>
        <v>0</v>
      </c>
      <c r="G17" s="19">
        <f>F17/$F$5</f>
        <v>0</v>
      </c>
      <c r="H17" s="10"/>
      <c r="I17" s="10"/>
      <c r="J17" s="21"/>
      <c r="K17" s="11"/>
    </row>
    <row r="18" s="3" customFormat="1" ht="36" customHeight="1" spans="1:11">
      <c r="A18" s="10">
        <v>4</v>
      </c>
      <c r="B18" s="11" t="s">
        <v>32</v>
      </c>
      <c r="C18" s="18"/>
      <c r="D18" s="18"/>
      <c r="E18" s="18">
        <v>0.17</v>
      </c>
      <c r="F18" s="17">
        <f t="shared" si="0"/>
        <v>0.17</v>
      </c>
      <c r="G18" s="19">
        <f>F18/$F$5</f>
        <v>0.00113560454241817</v>
      </c>
      <c r="H18" s="10"/>
      <c r="I18" s="10"/>
      <c r="J18" s="21"/>
      <c r="K18" s="11"/>
    </row>
    <row r="19" s="4" customFormat="1" ht="36" customHeight="1" spans="1:11">
      <c r="A19" s="10">
        <v>5</v>
      </c>
      <c r="B19" s="11" t="s">
        <v>33</v>
      </c>
      <c r="C19" s="18"/>
      <c r="D19" s="18"/>
      <c r="E19" s="18">
        <v>0.53</v>
      </c>
      <c r="F19" s="17">
        <f t="shared" si="0"/>
        <v>0.53</v>
      </c>
      <c r="G19" s="19">
        <f>F19/$F$5</f>
        <v>0.00354041416165665</v>
      </c>
      <c r="H19" s="10"/>
      <c r="I19" s="10"/>
      <c r="J19" s="21"/>
      <c r="K19" s="11"/>
    </row>
    <row r="20" s="4" customFormat="1" ht="36" customHeight="1" spans="1:11">
      <c r="A20" s="12" t="s">
        <v>34</v>
      </c>
      <c r="B20" s="13" t="s">
        <v>35</v>
      </c>
      <c r="C20" s="14">
        <v>0</v>
      </c>
      <c r="D20" s="14">
        <v>0</v>
      </c>
      <c r="E20" s="14">
        <v>7.13</v>
      </c>
      <c r="F20" s="15">
        <f t="shared" si="0"/>
        <v>7.13</v>
      </c>
      <c r="G20" s="16">
        <f>F20/$F$5</f>
        <v>0.0476285905143621</v>
      </c>
      <c r="H20" s="10"/>
      <c r="I20" s="10"/>
      <c r="J20" s="21"/>
      <c r="K20" s="13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  <row r="23" spans="1:11">
      <c r="A23"/>
      <c r="B23" s="20"/>
      <c r="C23"/>
      <c r="D23"/>
      <c r="E23"/>
      <c r="F23"/>
      <c r="G23"/>
      <c r="H23"/>
      <c r="I23"/>
      <c r="J23"/>
      <c r="K23" s="20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$A2:$XFD2"/>
    </sheetView>
  </sheetViews>
  <sheetFormatPr defaultColWidth="9" defaultRowHeight="13.5"/>
  <cols>
    <col min="1" max="1" width="5.5" style="5" customWidth="1"/>
    <col min="2" max="2" width="17.875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7.14166666666667" style="5" customWidth="1"/>
    <col min="9" max="9" width="6.625" style="5" customWidth="1"/>
    <col min="10" max="10" width="8.375" style="5" customWidth="1"/>
    <col min="11" max="11" width="5.75" style="6" customWidth="1"/>
  </cols>
  <sheetData>
    <row r="1" ht="36" customHeight="1" spans="1:1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6" customHeight="1" spans="1:11">
      <c r="A2" s="9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0" customHeight="1" spans="1:11">
      <c r="A3" s="10" t="s">
        <v>2</v>
      </c>
      <c r="B3" s="11" t="s">
        <v>3</v>
      </c>
      <c r="C3" s="10" t="s">
        <v>4</v>
      </c>
      <c r="D3" s="10"/>
      <c r="E3" s="10"/>
      <c r="F3" s="10"/>
      <c r="G3" s="11" t="s">
        <v>5</v>
      </c>
      <c r="H3" s="10" t="s">
        <v>6</v>
      </c>
      <c r="I3" s="10"/>
      <c r="J3" s="10"/>
      <c r="K3" s="11" t="s">
        <v>7</v>
      </c>
    </row>
    <row r="4" s="2" customFormat="1" ht="51.95" customHeight="1" spans="1:11">
      <c r="A4" s="11"/>
      <c r="B4" s="11"/>
      <c r="C4" s="11" t="s">
        <v>8</v>
      </c>
      <c r="D4" s="11" t="s">
        <v>9</v>
      </c>
      <c r="E4" s="11" t="s">
        <v>10</v>
      </c>
      <c r="F4" s="11" t="s">
        <v>11</v>
      </c>
      <c r="G4" s="11"/>
      <c r="H4" s="11" t="s">
        <v>12</v>
      </c>
      <c r="I4" s="11" t="s">
        <v>13</v>
      </c>
      <c r="J4" s="11" t="s">
        <v>14</v>
      </c>
      <c r="K4" s="11"/>
    </row>
    <row r="5" s="3" customFormat="1" ht="36" customHeight="1" spans="1:11">
      <c r="A5" s="12"/>
      <c r="B5" s="13" t="s">
        <v>15</v>
      </c>
      <c r="C5" s="14">
        <f>C6</f>
        <v>201.81</v>
      </c>
      <c r="D5" s="14">
        <v>0</v>
      </c>
      <c r="E5" s="14">
        <f>F14+F20</f>
        <v>28.04</v>
      </c>
      <c r="F5" s="15">
        <f>C5+E5</f>
        <v>229.85</v>
      </c>
      <c r="G5" s="16"/>
      <c r="H5" s="10"/>
      <c r="I5" s="10"/>
      <c r="J5" s="21"/>
      <c r="K5" s="13"/>
    </row>
    <row r="6" s="3" customFormat="1" ht="36" customHeight="1" spans="1:11">
      <c r="A6" s="12" t="s">
        <v>16</v>
      </c>
      <c r="B6" s="13" t="s">
        <v>17</v>
      </c>
      <c r="C6" s="15">
        <v>201.81</v>
      </c>
      <c r="D6" s="14">
        <v>0</v>
      </c>
      <c r="E6" s="14">
        <v>0</v>
      </c>
      <c r="F6" s="15">
        <f t="shared" ref="F6:F20" si="0">C6+D6+E6</f>
        <v>201.81</v>
      </c>
      <c r="G6" s="16">
        <f>F6/$F$5</f>
        <v>0.87800739612791</v>
      </c>
      <c r="H6" s="10"/>
      <c r="I6" s="10"/>
      <c r="J6" s="21"/>
      <c r="K6" s="13"/>
    </row>
    <row r="7" s="3" customFormat="1" ht="36" customHeight="1" spans="1:11">
      <c r="A7" s="10">
        <v>1</v>
      </c>
      <c r="B7" s="10" t="s">
        <v>18</v>
      </c>
      <c r="C7" s="17">
        <v>0</v>
      </c>
      <c r="D7" s="14"/>
      <c r="E7" s="14"/>
      <c r="F7" s="17">
        <f t="shared" si="0"/>
        <v>0</v>
      </c>
      <c r="G7" s="16"/>
      <c r="H7" s="10" t="s">
        <v>19</v>
      </c>
      <c r="I7" s="10">
        <v>2.006</v>
      </c>
      <c r="J7" s="21">
        <f t="shared" ref="J7:J13" si="1">F7/I7*10000</f>
        <v>0</v>
      </c>
      <c r="K7" s="13"/>
    </row>
    <row r="8" s="3" customFormat="1" ht="36" customHeight="1" spans="1:11">
      <c r="A8" s="10">
        <v>2</v>
      </c>
      <c r="B8" s="11" t="s">
        <v>20</v>
      </c>
      <c r="C8" s="17">
        <v>5.04</v>
      </c>
      <c r="D8" s="18"/>
      <c r="E8" s="18"/>
      <c r="F8" s="17">
        <f t="shared" si="0"/>
        <v>5.04</v>
      </c>
      <c r="G8" s="19"/>
      <c r="H8" s="10" t="s">
        <v>19</v>
      </c>
      <c r="I8" s="10">
        <v>2.006</v>
      </c>
      <c r="J8" s="21">
        <f t="shared" si="1"/>
        <v>25124.6261216351</v>
      </c>
      <c r="K8" s="11"/>
    </row>
    <row r="9" s="4" customFormat="1" ht="36" customHeight="1" spans="1:11">
      <c r="A9" s="12">
        <v>3</v>
      </c>
      <c r="B9" s="11" t="s">
        <v>21</v>
      </c>
      <c r="C9" s="17">
        <v>152.73</v>
      </c>
      <c r="D9" s="18"/>
      <c r="E9" s="18"/>
      <c r="F9" s="17">
        <f t="shared" si="0"/>
        <v>152.73</v>
      </c>
      <c r="G9" s="19"/>
      <c r="H9" s="10" t="s">
        <v>19</v>
      </c>
      <c r="I9" s="10">
        <v>2.006</v>
      </c>
      <c r="J9" s="21">
        <f t="shared" si="1"/>
        <v>761365.902293121</v>
      </c>
      <c r="K9" s="11"/>
    </row>
    <row r="10" s="4" customFormat="1" ht="36" customHeight="1" spans="1:11">
      <c r="A10" s="10">
        <v>4</v>
      </c>
      <c r="B10" s="11" t="s">
        <v>22</v>
      </c>
      <c r="C10" s="17">
        <v>15.63</v>
      </c>
      <c r="D10" s="18"/>
      <c r="E10" s="18"/>
      <c r="F10" s="17">
        <f t="shared" si="0"/>
        <v>15.63</v>
      </c>
      <c r="G10" s="19"/>
      <c r="H10" s="10" t="s">
        <v>19</v>
      </c>
      <c r="I10" s="10">
        <v>2.006</v>
      </c>
      <c r="J10" s="21">
        <f t="shared" si="1"/>
        <v>77916.2512462612</v>
      </c>
      <c r="K10" s="11"/>
    </row>
    <row r="11" s="4" customFormat="1" ht="36" customHeight="1" spans="1:11">
      <c r="A11" s="12">
        <v>5</v>
      </c>
      <c r="B11" s="11" t="s">
        <v>23</v>
      </c>
      <c r="C11" s="17">
        <v>13.58</v>
      </c>
      <c r="D11" s="18"/>
      <c r="E11" s="18"/>
      <c r="F11" s="17">
        <f t="shared" si="0"/>
        <v>13.58</v>
      </c>
      <c r="G11" s="19"/>
      <c r="H11" s="10" t="s">
        <v>24</v>
      </c>
      <c r="I11" s="10">
        <v>19</v>
      </c>
      <c r="J11" s="21">
        <f t="shared" si="1"/>
        <v>7147.36842105263</v>
      </c>
      <c r="K11" s="11"/>
    </row>
    <row r="12" s="4" customFormat="1" ht="36" customHeight="1" spans="1:11">
      <c r="A12" s="10">
        <v>6</v>
      </c>
      <c r="B12" s="11" t="s">
        <v>25</v>
      </c>
      <c r="C12" s="17">
        <v>11.85</v>
      </c>
      <c r="D12" s="18"/>
      <c r="E12" s="18"/>
      <c r="F12" s="17">
        <f t="shared" si="0"/>
        <v>11.85</v>
      </c>
      <c r="G12" s="19"/>
      <c r="H12" s="10" t="s">
        <v>19</v>
      </c>
      <c r="I12" s="10">
        <v>2.006</v>
      </c>
      <c r="J12" s="21">
        <f t="shared" si="1"/>
        <v>59072.7816550349</v>
      </c>
      <c r="K12" s="11"/>
    </row>
    <row r="13" s="4" customFormat="1" ht="36" customHeight="1" spans="1:11">
      <c r="A13" s="12">
        <v>7</v>
      </c>
      <c r="B13" s="11" t="s">
        <v>26</v>
      </c>
      <c r="C13" s="17">
        <v>2.98</v>
      </c>
      <c r="D13" s="18"/>
      <c r="E13" s="18"/>
      <c r="F13" s="17">
        <f t="shared" si="0"/>
        <v>2.98</v>
      </c>
      <c r="G13" s="19"/>
      <c r="H13" s="10" t="s">
        <v>19</v>
      </c>
      <c r="I13" s="10">
        <v>2.006</v>
      </c>
      <c r="J13" s="21">
        <f t="shared" si="1"/>
        <v>14855.4336989033</v>
      </c>
      <c r="K13" s="11"/>
    </row>
    <row r="14" s="4" customFormat="1" ht="36" customHeight="1" spans="1:11">
      <c r="A14" s="12" t="s">
        <v>27</v>
      </c>
      <c r="B14" s="13" t="s">
        <v>28</v>
      </c>
      <c r="C14" s="14">
        <v>0</v>
      </c>
      <c r="D14" s="14">
        <v>0</v>
      </c>
      <c r="E14" s="14">
        <v>17.09</v>
      </c>
      <c r="F14" s="15">
        <f t="shared" si="0"/>
        <v>17.09</v>
      </c>
      <c r="G14" s="16">
        <f>F14/$F$5</f>
        <v>0.0743528388079182</v>
      </c>
      <c r="H14" s="10"/>
      <c r="I14" s="10"/>
      <c r="J14" s="21"/>
      <c r="K14" s="13"/>
    </row>
    <row r="15" s="4" customFormat="1" ht="36" customHeight="1" spans="1:11">
      <c r="A15" s="10">
        <v>1</v>
      </c>
      <c r="B15" s="11" t="s">
        <v>29</v>
      </c>
      <c r="C15" s="18"/>
      <c r="D15" s="18"/>
      <c r="E15" s="18">
        <v>11.31</v>
      </c>
      <c r="F15" s="17">
        <f t="shared" si="0"/>
        <v>11.31</v>
      </c>
      <c r="G15" s="19">
        <f>F15/$F$5</f>
        <v>0.0492060039155971</v>
      </c>
      <c r="H15" s="10"/>
      <c r="I15" s="10"/>
      <c r="J15" s="21"/>
      <c r="K15" s="11"/>
    </row>
    <row r="16" s="3" customFormat="1" ht="36" customHeight="1" spans="1:11">
      <c r="A16" s="10">
        <v>2</v>
      </c>
      <c r="B16" s="11" t="s">
        <v>30</v>
      </c>
      <c r="C16" s="18"/>
      <c r="D16" s="18"/>
      <c r="E16" s="18">
        <v>4.56</v>
      </c>
      <c r="F16" s="17">
        <f t="shared" si="0"/>
        <v>4.56</v>
      </c>
      <c r="G16" s="19">
        <f>F16/$F$5</f>
        <v>0.0198390254513813</v>
      </c>
      <c r="H16" s="10"/>
      <c r="I16" s="10"/>
      <c r="J16" s="21"/>
      <c r="K16" s="11"/>
    </row>
    <row r="17" s="3" customFormat="1" ht="36" customHeight="1" spans="1:11">
      <c r="A17" s="10">
        <v>3</v>
      </c>
      <c r="B17" s="11" t="s">
        <v>31</v>
      </c>
      <c r="C17" s="18"/>
      <c r="D17" s="18"/>
      <c r="E17" s="18">
        <v>0</v>
      </c>
      <c r="F17" s="17">
        <f t="shared" si="0"/>
        <v>0</v>
      </c>
      <c r="G17" s="19">
        <f>F17/$F$5</f>
        <v>0</v>
      </c>
      <c r="H17" s="10"/>
      <c r="I17" s="10"/>
      <c r="J17" s="21"/>
      <c r="K17" s="11"/>
    </row>
    <row r="18" s="3" customFormat="1" ht="36" customHeight="1" spans="1:11">
      <c r="A18" s="10">
        <v>4</v>
      </c>
      <c r="B18" s="11" t="s">
        <v>32</v>
      </c>
      <c r="C18" s="18"/>
      <c r="D18" s="18"/>
      <c r="E18" s="18">
        <v>0.41</v>
      </c>
      <c r="F18" s="17">
        <f t="shared" si="0"/>
        <v>0.41</v>
      </c>
      <c r="G18" s="19">
        <f>F18/$F$5</f>
        <v>0.00178377202523385</v>
      </c>
      <c r="H18" s="10"/>
      <c r="I18" s="10"/>
      <c r="J18" s="21"/>
      <c r="K18" s="11"/>
    </row>
    <row r="19" s="4" customFormat="1" ht="36" customHeight="1" spans="1:11">
      <c r="A19" s="10">
        <v>5</v>
      </c>
      <c r="B19" s="11" t="s">
        <v>33</v>
      </c>
      <c r="C19" s="18"/>
      <c r="D19" s="18"/>
      <c r="E19" s="18">
        <v>0.81</v>
      </c>
      <c r="F19" s="17">
        <f t="shared" si="0"/>
        <v>0.81</v>
      </c>
      <c r="G19" s="19">
        <f>F19/$F$5</f>
        <v>0.0035240374157059</v>
      </c>
      <c r="H19" s="10"/>
      <c r="I19" s="10"/>
      <c r="J19" s="21"/>
      <c r="K19" s="11"/>
    </row>
    <row r="20" s="4" customFormat="1" ht="36" customHeight="1" spans="1:11">
      <c r="A20" s="12" t="s">
        <v>34</v>
      </c>
      <c r="B20" s="13" t="s">
        <v>35</v>
      </c>
      <c r="C20" s="14">
        <v>0</v>
      </c>
      <c r="D20" s="14">
        <v>0</v>
      </c>
      <c r="E20" s="14">
        <v>10.95</v>
      </c>
      <c r="F20" s="15">
        <f t="shared" si="0"/>
        <v>10.95</v>
      </c>
      <c r="G20" s="16">
        <f>F20/$F$5</f>
        <v>0.0476397650641723</v>
      </c>
      <c r="H20" s="10"/>
      <c r="I20" s="10"/>
      <c r="J20" s="21"/>
      <c r="K20" s="13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  <row r="23" spans="1:11">
      <c r="A23"/>
      <c r="B23" s="20"/>
      <c r="C23"/>
      <c r="D23"/>
      <c r="E23"/>
      <c r="F23"/>
      <c r="G23"/>
      <c r="H23"/>
      <c r="I23"/>
      <c r="J23"/>
      <c r="K23" s="20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$A2:$XFD2"/>
    </sheetView>
  </sheetViews>
  <sheetFormatPr defaultColWidth="9" defaultRowHeight="13.5"/>
  <cols>
    <col min="1" max="1" width="5.5" style="5" customWidth="1"/>
    <col min="2" max="2" width="17.1416666666667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7.69166666666667" style="5" customWidth="1"/>
    <col min="9" max="9" width="6.625" style="5" customWidth="1"/>
    <col min="10" max="10" width="8.375" style="5" customWidth="1"/>
    <col min="11" max="11" width="5.75" style="6" customWidth="1"/>
  </cols>
  <sheetData>
    <row r="1" ht="33" customHeight="1" spans="1:1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6" customHeight="1" spans="1:11">
      <c r="A2" s="9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6" customHeight="1" spans="1:11">
      <c r="A3" s="10" t="s">
        <v>2</v>
      </c>
      <c r="B3" s="11" t="s">
        <v>3</v>
      </c>
      <c r="C3" s="10" t="s">
        <v>4</v>
      </c>
      <c r="D3" s="10"/>
      <c r="E3" s="10"/>
      <c r="F3" s="10"/>
      <c r="G3" s="11" t="s">
        <v>5</v>
      </c>
      <c r="H3" s="10" t="s">
        <v>6</v>
      </c>
      <c r="I3" s="10"/>
      <c r="J3" s="10"/>
      <c r="K3" s="11" t="s">
        <v>7</v>
      </c>
    </row>
    <row r="4" s="2" customFormat="1" ht="51.95" customHeight="1" spans="1:11">
      <c r="A4" s="11"/>
      <c r="B4" s="11"/>
      <c r="C4" s="11" t="s">
        <v>8</v>
      </c>
      <c r="D4" s="11" t="s">
        <v>9</v>
      </c>
      <c r="E4" s="11" t="s">
        <v>10</v>
      </c>
      <c r="F4" s="11" t="s">
        <v>11</v>
      </c>
      <c r="G4" s="11"/>
      <c r="H4" s="11" t="s">
        <v>12</v>
      </c>
      <c r="I4" s="11" t="s">
        <v>13</v>
      </c>
      <c r="J4" s="11" t="s">
        <v>14</v>
      </c>
      <c r="K4" s="11"/>
    </row>
    <row r="5" s="3" customFormat="1" ht="36" customHeight="1" spans="1:11">
      <c r="A5" s="12"/>
      <c r="B5" s="13" t="s">
        <v>15</v>
      </c>
      <c r="C5" s="14">
        <f>C6</f>
        <v>123.95</v>
      </c>
      <c r="D5" s="14">
        <v>0</v>
      </c>
      <c r="E5" s="14">
        <f>F14+F20</f>
        <v>17.29</v>
      </c>
      <c r="F5" s="15">
        <v>141.3</v>
      </c>
      <c r="G5" s="16"/>
      <c r="H5" s="10"/>
      <c r="I5" s="10"/>
      <c r="J5" s="21"/>
      <c r="K5" s="13"/>
    </row>
    <row r="6" s="3" customFormat="1" ht="36" customHeight="1" spans="1:11">
      <c r="A6" s="12" t="s">
        <v>16</v>
      </c>
      <c r="B6" s="13" t="s">
        <v>17</v>
      </c>
      <c r="C6" s="15">
        <v>123.95</v>
      </c>
      <c r="D6" s="14">
        <v>0</v>
      </c>
      <c r="E6" s="14">
        <v>0</v>
      </c>
      <c r="F6" s="15">
        <f t="shared" ref="F6:F20" si="0">C6+D6+E6</f>
        <v>123.95</v>
      </c>
      <c r="G6" s="16">
        <f>F6/$F$5</f>
        <v>0.87721160651097</v>
      </c>
      <c r="H6" s="10"/>
      <c r="I6" s="10"/>
      <c r="J6" s="21"/>
      <c r="K6" s="13"/>
    </row>
    <row r="7" s="3" customFormat="1" ht="36" customHeight="1" spans="1:11">
      <c r="A7" s="10">
        <v>1</v>
      </c>
      <c r="B7" s="10" t="s">
        <v>18</v>
      </c>
      <c r="C7" s="17">
        <v>0</v>
      </c>
      <c r="D7" s="14"/>
      <c r="E7" s="14"/>
      <c r="F7" s="17">
        <f t="shared" si="0"/>
        <v>0</v>
      </c>
      <c r="G7" s="16"/>
      <c r="H7" s="10" t="s">
        <v>19</v>
      </c>
      <c r="I7" s="10">
        <v>1.224</v>
      </c>
      <c r="J7" s="21">
        <f t="shared" ref="J7:J13" si="1">F7/I7*10000</f>
        <v>0</v>
      </c>
      <c r="K7" s="13"/>
    </row>
    <row r="8" s="3" customFormat="1" ht="36" customHeight="1" spans="1:11">
      <c r="A8" s="10">
        <v>2</v>
      </c>
      <c r="B8" s="11" t="s">
        <v>20</v>
      </c>
      <c r="C8" s="17">
        <v>11.05</v>
      </c>
      <c r="D8" s="18"/>
      <c r="E8" s="18"/>
      <c r="F8" s="17">
        <f t="shared" si="0"/>
        <v>11.05</v>
      </c>
      <c r="G8" s="19"/>
      <c r="H8" s="10" t="s">
        <v>19</v>
      </c>
      <c r="I8" s="10">
        <v>1.224</v>
      </c>
      <c r="J8" s="21">
        <f t="shared" si="1"/>
        <v>90277.7777777778</v>
      </c>
      <c r="K8" s="11"/>
    </row>
    <row r="9" s="4" customFormat="1" ht="36" customHeight="1" spans="1:11">
      <c r="A9" s="12">
        <v>3</v>
      </c>
      <c r="B9" s="11" t="s">
        <v>21</v>
      </c>
      <c r="C9" s="17">
        <v>89.18</v>
      </c>
      <c r="D9" s="18"/>
      <c r="E9" s="18"/>
      <c r="F9" s="17">
        <f t="shared" si="0"/>
        <v>89.18</v>
      </c>
      <c r="G9" s="19"/>
      <c r="H9" s="10" t="s">
        <v>19</v>
      </c>
      <c r="I9" s="10">
        <v>1.224</v>
      </c>
      <c r="J9" s="21">
        <f t="shared" si="1"/>
        <v>728594.77124183</v>
      </c>
      <c r="K9" s="11"/>
    </row>
    <row r="10" s="4" customFormat="1" ht="36" customHeight="1" spans="1:11">
      <c r="A10" s="10">
        <v>4</v>
      </c>
      <c r="B10" s="11" t="s">
        <v>22</v>
      </c>
      <c r="C10" s="17">
        <v>5.11</v>
      </c>
      <c r="D10" s="18"/>
      <c r="E10" s="18"/>
      <c r="F10" s="17">
        <f t="shared" si="0"/>
        <v>5.11</v>
      </c>
      <c r="G10" s="19"/>
      <c r="H10" s="10" t="s">
        <v>19</v>
      </c>
      <c r="I10" s="10">
        <v>1.224</v>
      </c>
      <c r="J10" s="21">
        <f t="shared" si="1"/>
        <v>41748.3660130719</v>
      </c>
      <c r="K10" s="11"/>
    </row>
    <row r="11" s="4" customFormat="1" ht="36" customHeight="1" spans="1:11">
      <c r="A11" s="12">
        <v>5</v>
      </c>
      <c r="B11" s="11" t="s">
        <v>23</v>
      </c>
      <c r="C11" s="17">
        <v>7.15</v>
      </c>
      <c r="D11" s="18"/>
      <c r="E11" s="18"/>
      <c r="F11" s="17">
        <f t="shared" si="0"/>
        <v>7.15</v>
      </c>
      <c r="G11" s="19"/>
      <c r="H11" s="10" t="s">
        <v>24</v>
      </c>
      <c r="I11" s="10">
        <v>11</v>
      </c>
      <c r="J11" s="21">
        <f t="shared" si="1"/>
        <v>6500</v>
      </c>
      <c r="K11" s="11"/>
    </row>
    <row r="12" s="4" customFormat="1" ht="36" customHeight="1" spans="1:11">
      <c r="A12" s="10">
        <v>6</v>
      </c>
      <c r="B12" s="11" t="s">
        <v>25</v>
      </c>
      <c r="C12" s="17">
        <v>9.64</v>
      </c>
      <c r="D12" s="18"/>
      <c r="E12" s="18"/>
      <c r="F12" s="17">
        <f t="shared" si="0"/>
        <v>9.64</v>
      </c>
      <c r="G12" s="19"/>
      <c r="H12" s="10" t="s">
        <v>19</v>
      </c>
      <c r="I12" s="10">
        <v>1.224</v>
      </c>
      <c r="J12" s="21">
        <f t="shared" si="1"/>
        <v>78758.1699346405</v>
      </c>
      <c r="K12" s="11"/>
    </row>
    <row r="13" s="4" customFormat="1" ht="36" customHeight="1" spans="1:11">
      <c r="A13" s="12">
        <v>7</v>
      </c>
      <c r="B13" s="11" t="s">
        <v>26</v>
      </c>
      <c r="C13" s="17">
        <v>1.83</v>
      </c>
      <c r="D13" s="18"/>
      <c r="E13" s="18"/>
      <c r="F13" s="17">
        <f t="shared" si="0"/>
        <v>1.83</v>
      </c>
      <c r="G13" s="19"/>
      <c r="H13" s="10" t="s">
        <v>19</v>
      </c>
      <c r="I13" s="10">
        <v>1.224</v>
      </c>
      <c r="J13" s="21">
        <f t="shared" si="1"/>
        <v>14950.9803921569</v>
      </c>
      <c r="K13" s="11"/>
    </row>
    <row r="14" s="4" customFormat="1" ht="36" customHeight="1" spans="1:11">
      <c r="A14" s="12" t="s">
        <v>27</v>
      </c>
      <c r="B14" s="13" t="s">
        <v>28</v>
      </c>
      <c r="C14" s="14">
        <v>0</v>
      </c>
      <c r="D14" s="14">
        <v>0</v>
      </c>
      <c r="E14" s="14">
        <v>10.59</v>
      </c>
      <c r="F14" s="15">
        <f t="shared" si="0"/>
        <v>10.59</v>
      </c>
      <c r="G14" s="16">
        <f>F14/$F$5</f>
        <v>0.0749469214437367</v>
      </c>
      <c r="H14" s="10"/>
      <c r="I14" s="10"/>
      <c r="J14" s="21"/>
      <c r="K14" s="13"/>
    </row>
    <row r="15" s="4" customFormat="1" ht="36" customHeight="1" spans="1:11">
      <c r="A15" s="10">
        <v>1</v>
      </c>
      <c r="B15" s="11" t="s">
        <v>29</v>
      </c>
      <c r="C15" s="18"/>
      <c r="D15" s="18"/>
      <c r="E15" s="18">
        <v>7.01</v>
      </c>
      <c r="F15" s="17">
        <f t="shared" si="0"/>
        <v>7.01</v>
      </c>
      <c r="G15" s="19">
        <f>F15/$F$5</f>
        <v>0.0496107572540693</v>
      </c>
      <c r="H15" s="10"/>
      <c r="I15" s="10"/>
      <c r="J15" s="21"/>
      <c r="K15" s="11"/>
    </row>
    <row r="16" s="3" customFormat="1" ht="36" customHeight="1" spans="1:11">
      <c r="A16" s="10">
        <v>2</v>
      </c>
      <c r="B16" s="11" t="s">
        <v>30</v>
      </c>
      <c r="C16" s="18"/>
      <c r="D16" s="18"/>
      <c r="E16" s="18">
        <v>2.83</v>
      </c>
      <c r="F16" s="17">
        <f t="shared" si="0"/>
        <v>2.83</v>
      </c>
      <c r="G16" s="19">
        <f>F16/$F$5</f>
        <v>0.0200283085633404</v>
      </c>
      <c r="H16" s="10"/>
      <c r="I16" s="10"/>
      <c r="J16" s="21"/>
      <c r="K16" s="11"/>
    </row>
    <row r="17" s="3" customFormat="1" ht="36" customHeight="1" spans="1:11">
      <c r="A17" s="10">
        <v>3</v>
      </c>
      <c r="B17" s="11" t="s">
        <v>31</v>
      </c>
      <c r="C17" s="18"/>
      <c r="D17" s="18"/>
      <c r="E17" s="18">
        <v>0</v>
      </c>
      <c r="F17" s="17">
        <f t="shared" si="0"/>
        <v>0</v>
      </c>
      <c r="G17" s="19">
        <f>F17/$F$5</f>
        <v>0</v>
      </c>
      <c r="H17" s="10"/>
      <c r="I17" s="10"/>
      <c r="J17" s="21"/>
      <c r="K17" s="11"/>
    </row>
    <row r="18" s="3" customFormat="1" ht="36" customHeight="1" spans="1:11">
      <c r="A18" s="10">
        <v>4</v>
      </c>
      <c r="B18" s="11" t="s">
        <v>32</v>
      </c>
      <c r="C18" s="18"/>
      <c r="D18" s="18"/>
      <c r="E18" s="18">
        <v>0.25</v>
      </c>
      <c r="F18" s="17">
        <f t="shared" si="0"/>
        <v>0.25</v>
      </c>
      <c r="G18" s="19">
        <f>F18/$F$5</f>
        <v>0.00176928520877565</v>
      </c>
      <c r="H18" s="10"/>
      <c r="I18" s="10"/>
      <c r="J18" s="21"/>
      <c r="K18" s="11"/>
    </row>
    <row r="19" s="4" customFormat="1" ht="36" customHeight="1" spans="1:11">
      <c r="A19" s="10">
        <v>5</v>
      </c>
      <c r="B19" s="11" t="s">
        <v>33</v>
      </c>
      <c r="C19" s="18"/>
      <c r="D19" s="18"/>
      <c r="E19" s="18">
        <v>0.5</v>
      </c>
      <c r="F19" s="17">
        <f t="shared" si="0"/>
        <v>0.5</v>
      </c>
      <c r="G19" s="19">
        <f>F19/$F$5</f>
        <v>0.00353857041755131</v>
      </c>
      <c r="H19" s="10"/>
      <c r="I19" s="10"/>
      <c r="J19" s="21"/>
      <c r="K19" s="11"/>
    </row>
    <row r="20" s="4" customFormat="1" ht="36" customHeight="1" spans="1:11">
      <c r="A20" s="12" t="s">
        <v>34</v>
      </c>
      <c r="B20" s="13" t="s">
        <v>35</v>
      </c>
      <c r="C20" s="14">
        <v>0</v>
      </c>
      <c r="D20" s="14">
        <v>0</v>
      </c>
      <c r="E20" s="14">
        <v>6.7</v>
      </c>
      <c r="F20" s="15">
        <f t="shared" si="0"/>
        <v>6.7</v>
      </c>
      <c r="G20" s="16">
        <f>F20/$F$5</f>
        <v>0.0474168435951875</v>
      </c>
      <c r="H20" s="10"/>
      <c r="I20" s="10"/>
      <c r="J20" s="21"/>
      <c r="K20" s="13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  <row r="23" spans="1:11">
      <c r="A23"/>
      <c r="B23" s="20"/>
      <c r="C23"/>
      <c r="D23"/>
      <c r="E23"/>
      <c r="F23"/>
      <c r="G23"/>
      <c r="H23"/>
      <c r="I23"/>
      <c r="J23"/>
      <c r="K23" s="20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$A2:$XFD2"/>
    </sheetView>
  </sheetViews>
  <sheetFormatPr defaultColWidth="9" defaultRowHeight="13.5"/>
  <cols>
    <col min="1" max="1" width="5.5" style="5" customWidth="1"/>
    <col min="2" max="2" width="17.1416666666667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7.50833333333333" style="5" customWidth="1"/>
    <col min="9" max="9" width="6.625" style="5" customWidth="1"/>
    <col min="10" max="10" width="8.375" style="5" customWidth="1"/>
    <col min="11" max="11" width="5.75" style="6" customWidth="1"/>
  </cols>
  <sheetData>
    <row r="1" ht="27" customHeight="1" spans="1:1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6" customHeight="1" spans="1:11">
      <c r="A2" s="9" t="s">
        <v>38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2" customHeight="1" spans="1:11">
      <c r="A3" s="10" t="s">
        <v>2</v>
      </c>
      <c r="B3" s="11" t="s">
        <v>3</v>
      </c>
      <c r="C3" s="10" t="s">
        <v>4</v>
      </c>
      <c r="D3" s="10"/>
      <c r="E3" s="10"/>
      <c r="F3" s="10"/>
      <c r="G3" s="11" t="s">
        <v>5</v>
      </c>
      <c r="H3" s="10" t="s">
        <v>6</v>
      </c>
      <c r="I3" s="10"/>
      <c r="J3" s="10"/>
      <c r="K3" s="11" t="s">
        <v>7</v>
      </c>
    </row>
    <row r="4" s="2" customFormat="1" ht="44" customHeight="1" spans="1:11">
      <c r="A4" s="11"/>
      <c r="B4" s="11"/>
      <c r="C4" s="11" t="s">
        <v>8</v>
      </c>
      <c r="D4" s="11" t="s">
        <v>9</v>
      </c>
      <c r="E4" s="11" t="s">
        <v>10</v>
      </c>
      <c r="F4" s="11" t="s">
        <v>11</v>
      </c>
      <c r="G4" s="11"/>
      <c r="H4" s="11" t="s">
        <v>12</v>
      </c>
      <c r="I4" s="11" t="s">
        <v>13</v>
      </c>
      <c r="J4" s="11" t="s">
        <v>14</v>
      </c>
      <c r="K4" s="11"/>
    </row>
    <row r="5" s="3" customFormat="1" ht="36" customHeight="1" spans="1:11">
      <c r="A5" s="12"/>
      <c r="B5" s="13" t="s">
        <v>15</v>
      </c>
      <c r="C5" s="14">
        <f>C6</f>
        <v>280.8</v>
      </c>
      <c r="D5" s="14">
        <v>0</v>
      </c>
      <c r="E5" s="14">
        <f>F14+F20</f>
        <v>39.29</v>
      </c>
      <c r="F5" s="15">
        <f>C5+E5</f>
        <v>320.09</v>
      </c>
      <c r="G5" s="16"/>
      <c r="H5" s="10"/>
      <c r="I5" s="10"/>
      <c r="J5" s="21"/>
      <c r="K5" s="13"/>
    </row>
    <row r="6" s="3" customFormat="1" ht="36" customHeight="1" spans="1:11">
      <c r="A6" s="12" t="s">
        <v>16</v>
      </c>
      <c r="B6" s="13" t="s">
        <v>17</v>
      </c>
      <c r="C6" s="15">
        <v>280.8</v>
      </c>
      <c r="D6" s="14">
        <v>0</v>
      </c>
      <c r="E6" s="14">
        <v>0</v>
      </c>
      <c r="F6" s="15">
        <f t="shared" ref="F6:F20" si="0">C6+D6+E6</f>
        <v>280.8</v>
      </c>
      <c r="G6" s="16">
        <f>F6/$F$5</f>
        <v>0.877253272517104</v>
      </c>
      <c r="H6" s="10"/>
      <c r="I6" s="10"/>
      <c r="J6" s="21"/>
      <c r="K6" s="13"/>
    </row>
    <row r="7" s="3" customFormat="1" ht="36" customHeight="1" spans="1:11">
      <c r="A7" s="10">
        <v>1</v>
      </c>
      <c r="B7" s="10" t="s">
        <v>18</v>
      </c>
      <c r="C7" s="17">
        <v>0</v>
      </c>
      <c r="D7" s="14"/>
      <c r="E7" s="14"/>
      <c r="F7" s="17">
        <f t="shared" si="0"/>
        <v>0</v>
      </c>
      <c r="G7" s="16"/>
      <c r="H7" s="10" t="s">
        <v>19</v>
      </c>
      <c r="I7" s="10">
        <v>2.869</v>
      </c>
      <c r="J7" s="21">
        <f t="shared" ref="J7:J13" si="1">F7/I7*10000</f>
        <v>0</v>
      </c>
      <c r="K7" s="13"/>
    </row>
    <row r="8" s="3" customFormat="1" ht="36" customHeight="1" spans="1:11">
      <c r="A8" s="10">
        <v>2</v>
      </c>
      <c r="B8" s="11" t="s">
        <v>20</v>
      </c>
      <c r="C8" s="17">
        <v>34.86</v>
      </c>
      <c r="D8" s="18"/>
      <c r="E8" s="18"/>
      <c r="F8" s="17">
        <f t="shared" si="0"/>
        <v>34.86</v>
      </c>
      <c r="G8" s="19"/>
      <c r="H8" s="10" t="s">
        <v>19</v>
      </c>
      <c r="I8" s="10">
        <v>2.869</v>
      </c>
      <c r="J8" s="21">
        <f t="shared" si="1"/>
        <v>121505.751132799</v>
      </c>
      <c r="K8" s="11"/>
    </row>
    <row r="9" s="4" customFormat="1" ht="36" customHeight="1" spans="1:11">
      <c r="A9" s="12">
        <v>3</v>
      </c>
      <c r="B9" s="11" t="s">
        <v>21</v>
      </c>
      <c r="C9" s="17">
        <v>210.3</v>
      </c>
      <c r="D9" s="18"/>
      <c r="E9" s="18"/>
      <c r="F9" s="17">
        <f t="shared" si="0"/>
        <v>210.3</v>
      </c>
      <c r="G9" s="19"/>
      <c r="H9" s="10" t="s">
        <v>19</v>
      </c>
      <c r="I9" s="10">
        <v>2.869</v>
      </c>
      <c r="J9" s="21">
        <f t="shared" si="1"/>
        <v>733008.016730568</v>
      </c>
      <c r="K9" s="11"/>
    </row>
    <row r="10" s="4" customFormat="1" ht="36" customHeight="1" spans="1:11">
      <c r="A10" s="10">
        <v>4</v>
      </c>
      <c r="B10" s="11" t="s">
        <v>22</v>
      </c>
      <c r="C10" s="17">
        <v>0</v>
      </c>
      <c r="D10" s="18"/>
      <c r="E10" s="18"/>
      <c r="F10" s="17">
        <f t="shared" si="0"/>
        <v>0</v>
      </c>
      <c r="G10" s="19"/>
      <c r="H10" s="10" t="s">
        <v>19</v>
      </c>
      <c r="I10" s="10">
        <v>2.869</v>
      </c>
      <c r="J10" s="21">
        <f t="shared" si="1"/>
        <v>0</v>
      </c>
      <c r="K10" s="11"/>
    </row>
    <row r="11" s="4" customFormat="1" ht="36" customHeight="1" spans="1:11">
      <c r="A11" s="12">
        <v>5</v>
      </c>
      <c r="B11" s="11" t="s">
        <v>23</v>
      </c>
      <c r="C11" s="17">
        <v>13.83</v>
      </c>
      <c r="D11" s="18"/>
      <c r="E11" s="18"/>
      <c r="F11" s="17">
        <f t="shared" si="0"/>
        <v>13.83</v>
      </c>
      <c r="G11" s="19"/>
      <c r="H11" s="10" t="s">
        <v>24</v>
      </c>
      <c r="I11" s="10">
        <v>30</v>
      </c>
      <c r="J11" s="21">
        <f t="shared" si="1"/>
        <v>4610</v>
      </c>
      <c r="K11" s="11"/>
    </row>
    <row r="12" s="4" customFormat="1" ht="36" customHeight="1" spans="1:11">
      <c r="A12" s="10">
        <v>6</v>
      </c>
      <c r="B12" s="11" t="s">
        <v>25</v>
      </c>
      <c r="C12" s="17">
        <v>17.67</v>
      </c>
      <c r="D12" s="18"/>
      <c r="E12" s="18"/>
      <c r="F12" s="17">
        <f t="shared" si="0"/>
        <v>17.67</v>
      </c>
      <c r="G12" s="19"/>
      <c r="H12" s="10" t="s">
        <v>19</v>
      </c>
      <c r="I12" s="10">
        <v>2.869</v>
      </c>
      <c r="J12" s="21">
        <f t="shared" si="1"/>
        <v>61589.4039735099</v>
      </c>
      <c r="K12" s="11"/>
    </row>
    <row r="13" s="4" customFormat="1" ht="36" customHeight="1" spans="1:11">
      <c r="A13" s="12">
        <v>7</v>
      </c>
      <c r="B13" s="11" t="s">
        <v>26</v>
      </c>
      <c r="C13" s="17">
        <v>4.15</v>
      </c>
      <c r="D13" s="18"/>
      <c r="E13" s="18"/>
      <c r="F13" s="17">
        <f t="shared" si="0"/>
        <v>4.15</v>
      </c>
      <c r="G13" s="19"/>
      <c r="H13" s="10" t="s">
        <v>19</v>
      </c>
      <c r="I13" s="10">
        <v>2.869</v>
      </c>
      <c r="J13" s="21">
        <f t="shared" si="1"/>
        <v>14464.9703729522</v>
      </c>
      <c r="K13" s="11"/>
    </row>
    <row r="14" s="4" customFormat="1" ht="36" customHeight="1" spans="1:11">
      <c r="A14" s="12" t="s">
        <v>27</v>
      </c>
      <c r="B14" s="13" t="s">
        <v>28</v>
      </c>
      <c r="C14" s="14">
        <v>0</v>
      </c>
      <c r="D14" s="14">
        <v>0</v>
      </c>
      <c r="E14" s="14">
        <v>24.05</v>
      </c>
      <c r="F14" s="15">
        <f t="shared" si="0"/>
        <v>24.05</v>
      </c>
      <c r="G14" s="16">
        <f>F14/$F$5</f>
        <v>0.0751351182479928</v>
      </c>
      <c r="H14" s="10"/>
      <c r="I14" s="10"/>
      <c r="J14" s="21"/>
      <c r="K14" s="13"/>
    </row>
    <row r="15" s="4" customFormat="1" ht="36" customHeight="1" spans="1:11">
      <c r="A15" s="10">
        <v>1</v>
      </c>
      <c r="B15" s="11" t="s">
        <v>29</v>
      </c>
      <c r="C15" s="18"/>
      <c r="D15" s="18"/>
      <c r="E15" s="18">
        <v>15.93</v>
      </c>
      <c r="F15" s="17">
        <f t="shared" si="0"/>
        <v>15.93</v>
      </c>
      <c r="G15" s="19">
        <f>F15/$F$5</f>
        <v>0.049767252960105</v>
      </c>
      <c r="H15" s="10"/>
      <c r="I15" s="10"/>
      <c r="J15" s="21"/>
      <c r="K15" s="11"/>
    </row>
    <row r="16" s="3" customFormat="1" ht="36" customHeight="1" spans="1:11">
      <c r="A16" s="10">
        <v>2</v>
      </c>
      <c r="B16" s="11" t="s">
        <v>30</v>
      </c>
      <c r="C16" s="18"/>
      <c r="D16" s="18"/>
      <c r="E16" s="18">
        <v>6.41</v>
      </c>
      <c r="F16" s="17">
        <f t="shared" si="0"/>
        <v>6.41</v>
      </c>
      <c r="G16" s="19">
        <f>F16/$F$5</f>
        <v>0.0200256177949952</v>
      </c>
      <c r="H16" s="10"/>
      <c r="I16" s="10"/>
      <c r="J16" s="21"/>
      <c r="K16" s="11"/>
    </row>
    <row r="17" s="3" customFormat="1" ht="36" customHeight="1" spans="1:11">
      <c r="A17" s="10">
        <v>3</v>
      </c>
      <c r="B17" s="11" t="s">
        <v>31</v>
      </c>
      <c r="C17" s="18"/>
      <c r="D17" s="18"/>
      <c r="E17" s="18">
        <v>0</v>
      </c>
      <c r="F17" s="17">
        <f t="shared" si="0"/>
        <v>0</v>
      </c>
      <c r="G17" s="19">
        <f>F17/$F$5</f>
        <v>0</v>
      </c>
      <c r="H17" s="10"/>
      <c r="I17" s="10"/>
      <c r="J17" s="21"/>
      <c r="K17" s="11"/>
    </row>
    <row r="18" s="3" customFormat="1" ht="36" customHeight="1" spans="1:11">
      <c r="A18" s="10">
        <v>4</v>
      </c>
      <c r="B18" s="11" t="s">
        <v>32</v>
      </c>
      <c r="C18" s="18"/>
      <c r="D18" s="18"/>
      <c r="E18" s="18">
        <v>0.58</v>
      </c>
      <c r="F18" s="17">
        <f t="shared" si="0"/>
        <v>0.58</v>
      </c>
      <c r="G18" s="19">
        <f>F18/$F$5</f>
        <v>0.00181199037770627</v>
      </c>
      <c r="H18" s="10"/>
      <c r="I18" s="10"/>
      <c r="J18" s="21"/>
      <c r="K18" s="11"/>
    </row>
    <row r="19" s="4" customFormat="1" ht="36" customHeight="1" spans="1:11">
      <c r="A19" s="10">
        <v>5</v>
      </c>
      <c r="B19" s="11" t="s">
        <v>33</v>
      </c>
      <c r="C19" s="18"/>
      <c r="D19" s="18"/>
      <c r="E19" s="18">
        <v>1.12</v>
      </c>
      <c r="F19" s="17">
        <f t="shared" si="0"/>
        <v>1.12</v>
      </c>
      <c r="G19" s="19">
        <f>F19/$F$5</f>
        <v>0.00349901590177763</v>
      </c>
      <c r="H19" s="10"/>
      <c r="I19" s="10"/>
      <c r="J19" s="21"/>
      <c r="K19" s="11"/>
    </row>
    <row r="20" s="4" customFormat="1" ht="36" customHeight="1" spans="1:11">
      <c r="A20" s="12" t="s">
        <v>34</v>
      </c>
      <c r="B20" s="13" t="s">
        <v>35</v>
      </c>
      <c r="C20" s="14">
        <v>0</v>
      </c>
      <c r="D20" s="14">
        <v>0</v>
      </c>
      <c r="E20" s="14">
        <v>15.24</v>
      </c>
      <c r="F20" s="15">
        <f t="shared" si="0"/>
        <v>15.24</v>
      </c>
      <c r="G20" s="16">
        <f>F20/$F$5</f>
        <v>0.0476116092349027</v>
      </c>
      <c r="H20" s="10"/>
      <c r="I20" s="10"/>
      <c r="J20" s="21"/>
      <c r="K20" s="13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  <row r="23" spans="1:11">
      <c r="A23"/>
      <c r="B23" s="20"/>
      <c r="C23"/>
      <c r="D23"/>
      <c r="E23"/>
      <c r="F23"/>
      <c r="G23"/>
      <c r="H23"/>
      <c r="I23"/>
      <c r="J23"/>
      <c r="K23" s="20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$A2:$XFD2"/>
    </sheetView>
  </sheetViews>
  <sheetFormatPr defaultColWidth="9" defaultRowHeight="13.5"/>
  <cols>
    <col min="1" max="1" width="5.5" style="5" customWidth="1"/>
    <col min="2" max="2" width="18.0583333333333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6.775" style="5" customWidth="1"/>
    <col min="9" max="9" width="6.625" style="5" customWidth="1"/>
    <col min="10" max="10" width="8.375" style="5" customWidth="1"/>
    <col min="11" max="11" width="5.75" style="6" customWidth="1"/>
  </cols>
  <sheetData>
    <row r="1" ht="34" customHeight="1" spans="1:1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6" customHeight="1" spans="1:11">
      <c r="A2" s="9" t="s">
        <v>39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6" customHeight="1" spans="1:11">
      <c r="A3" s="10" t="s">
        <v>2</v>
      </c>
      <c r="B3" s="11" t="s">
        <v>3</v>
      </c>
      <c r="C3" s="10" t="s">
        <v>4</v>
      </c>
      <c r="D3" s="10"/>
      <c r="E3" s="10"/>
      <c r="F3" s="10"/>
      <c r="G3" s="11" t="s">
        <v>5</v>
      </c>
      <c r="H3" s="10" t="s">
        <v>6</v>
      </c>
      <c r="I3" s="10"/>
      <c r="J3" s="10"/>
      <c r="K3" s="11" t="s">
        <v>7</v>
      </c>
    </row>
    <row r="4" s="2" customFormat="1" ht="51.95" customHeight="1" spans="1:11">
      <c r="A4" s="11"/>
      <c r="B4" s="11"/>
      <c r="C4" s="11" t="s">
        <v>8</v>
      </c>
      <c r="D4" s="11" t="s">
        <v>9</v>
      </c>
      <c r="E4" s="11" t="s">
        <v>10</v>
      </c>
      <c r="F4" s="11" t="s">
        <v>11</v>
      </c>
      <c r="G4" s="11"/>
      <c r="H4" s="11" t="s">
        <v>12</v>
      </c>
      <c r="I4" s="11" t="s">
        <v>13</v>
      </c>
      <c r="J4" s="11" t="s">
        <v>14</v>
      </c>
      <c r="K4" s="11"/>
    </row>
    <row r="5" s="3" customFormat="1" ht="36" customHeight="1" spans="1:11">
      <c r="A5" s="12"/>
      <c r="B5" s="13" t="s">
        <v>15</v>
      </c>
      <c r="C5" s="14">
        <f>C6</f>
        <v>139.91</v>
      </c>
      <c r="D5" s="14">
        <v>0</v>
      </c>
      <c r="E5" s="14">
        <f>F14+F20</f>
        <v>19.52</v>
      </c>
      <c r="F5" s="15">
        <f>C5+E5</f>
        <v>159.43</v>
      </c>
      <c r="G5" s="16"/>
      <c r="H5" s="10"/>
      <c r="I5" s="10"/>
      <c r="J5" s="21"/>
      <c r="K5" s="13"/>
    </row>
    <row r="6" s="3" customFormat="1" ht="36" customHeight="1" spans="1:11">
      <c r="A6" s="12" t="s">
        <v>16</v>
      </c>
      <c r="B6" s="13" t="s">
        <v>17</v>
      </c>
      <c r="C6" s="15">
        <v>139.91</v>
      </c>
      <c r="D6" s="14">
        <v>0</v>
      </c>
      <c r="E6" s="14">
        <v>0</v>
      </c>
      <c r="F6" s="15">
        <f t="shared" ref="F6:F20" si="0">C6+D6+E6</f>
        <v>139.91</v>
      </c>
      <c r="G6" s="16">
        <f>F6/$F$5</f>
        <v>0.877563821112714</v>
      </c>
      <c r="H6" s="10"/>
      <c r="I6" s="10"/>
      <c r="J6" s="21"/>
      <c r="K6" s="13"/>
    </row>
    <row r="7" s="3" customFormat="1" ht="36" customHeight="1" spans="1:11">
      <c r="A7" s="10">
        <v>1</v>
      </c>
      <c r="B7" s="10" t="s">
        <v>18</v>
      </c>
      <c r="C7" s="17">
        <v>0</v>
      </c>
      <c r="D7" s="14"/>
      <c r="E7" s="14"/>
      <c r="F7" s="17">
        <f t="shared" si="0"/>
        <v>0</v>
      </c>
      <c r="G7" s="16"/>
      <c r="H7" s="10" t="s">
        <v>19</v>
      </c>
      <c r="I7" s="10">
        <v>1.575</v>
      </c>
      <c r="J7" s="21">
        <f t="shared" ref="J7:J13" si="1">F7/I7*10000</f>
        <v>0</v>
      </c>
      <c r="K7" s="13"/>
    </row>
    <row r="8" s="3" customFormat="1" ht="36" customHeight="1" spans="1:11">
      <c r="A8" s="10">
        <v>2</v>
      </c>
      <c r="B8" s="11" t="s">
        <v>20</v>
      </c>
      <c r="C8" s="17">
        <v>1.13</v>
      </c>
      <c r="D8" s="18"/>
      <c r="E8" s="18"/>
      <c r="F8" s="17">
        <f t="shared" si="0"/>
        <v>1.13</v>
      </c>
      <c r="G8" s="19"/>
      <c r="H8" s="10" t="s">
        <v>19</v>
      </c>
      <c r="I8" s="10">
        <v>1.575</v>
      </c>
      <c r="J8" s="21">
        <f t="shared" si="1"/>
        <v>7174.60317460317</v>
      </c>
      <c r="K8" s="11"/>
    </row>
    <row r="9" s="4" customFormat="1" ht="36" customHeight="1" spans="1:11">
      <c r="A9" s="12">
        <v>3</v>
      </c>
      <c r="B9" s="11" t="s">
        <v>21</v>
      </c>
      <c r="C9" s="17">
        <v>107.49</v>
      </c>
      <c r="D9" s="18"/>
      <c r="E9" s="18"/>
      <c r="F9" s="17">
        <f t="shared" si="0"/>
        <v>107.49</v>
      </c>
      <c r="G9" s="19"/>
      <c r="H9" s="10" t="s">
        <v>19</v>
      </c>
      <c r="I9" s="10">
        <v>1.575</v>
      </c>
      <c r="J9" s="21">
        <f t="shared" si="1"/>
        <v>682476.19047619</v>
      </c>
      <c r="K9" s="11"/>
    </row>
    <row r="10" s="4" customFormat="1" ht="36" customHeight="1" spans="1:11">
      <c r="A10" s="10">
        <v>4</v>
      </c>
      <c r="B10" s="11" t="s">
        <v>22</v>
      </c>
      <c r="C10" s="17">
        <v>5.15</v>
      </c>
      <c r="D10" s="18"/>
      <c r="E10" s="18"/>
      <c r="F10" s="17">
        <f t="shared" si="0"/>
        <v>5.15</v>
      </c>
      <c r="G10" s="19"/>
      <c r="H10" s="10" t="s">
        <v>19</v>
      </c>
      <c r="I10" s="10">
        <v>1.575</v>
      </c>
      <c r="J10" s="21">
        <f t="shared" si="1"/>
        <v>32698.4126984127</v>
      </c>
      <c r="K10" s="11"/>
    </row>
    <row r="11" s="4" customFormat="1" ht="36" customHeight="1" spans="1:11">
      <c r="A11" s="12">
        <v>5</v>
      </c>
      <c r="B11" s="11" t="s">
        <v>23</v>
      </c>
      <c r="C11" s="17">
        <v>13.82</v>
      </c>
      <c r="D11" s="18"/>
      <c r="E11" s="18"/>
      <c r="F11" s="17">
        <f t="shared" si="0"/>
        <v>13.82</v>
      </c>
      <c r="G11" s="19"/>
      <c r="H11" s="10" t="s">
        <v>24</v>
      </c>
      <c r="I11" s="10">
        <v>19</v>
      </c>
      <c r="J11" s="21">
        <f t="shared" si="1"/>
        <v>7273.68421052632</v>
      </c>
      <c r="K11" s="11"/>
    </row>
    <row r="12" s="4" customFormat="1" ht="36" customHeight="1" spans="1:11">
      <c r="A12" s="10">
        <v>6</v>
      </c>
      <c r="B12" s="11" t="s">
        <v>25</v>
      </c>
      <c r="C12" s="17">
        <v>10.25</v>
      </c>
      <c r="D12" s="18"/>
      <c r="E12" s="18"/>
      <c r="F12" s="17">
        <f t="shared" si="0"/>
        <v>10.25</v>
      </c>
      <c r="G12" s="19"/>
      <c r="H12" s="10" t="s">
        <v>19</v>
      </c>
      <c r="I12" s="10">
        <v>1.575</v>
      </c>
      <c r="J12" s="21">
        <f t="shared" si="1"/>
        <v>65079.3650793651</v>
      </c>
      <c r="K12" s="11"/>
    </row>
    <row r="13" s="4" customFormat="1" ht="36" customHeight="1" spans="1:11">
      <c r="A13" s="12">
        <v>7</v>
      </c>
      <c r="B13" s="11" t="s">
        <v>26</v>
      </c>
      <c r="C13" s="17">
        <v>2.07</v>
      </c>
      <c r="D13" s="18"/>
      <c r="E13" s="18"/>
      <c r="F13" s="17">
        <f t="shared" si="0"/>
        <v>2.07</v>
      </c>
      <c r="G13" s="19"/>
      <c r="H13" s="10" t="s">
        <v>19</v>
      </c>
      <c r="I13" s="10">
        <v>1.575</v>
      </c>
      <c r="J13" s="21">
        <f t="shared" si="1"/>
        <v>13142.8571428571</v>
      </c>
      <c r="K13" s="11"/>
    </row>
    <row r="14" s="4" customFormat="1" ht="36" customHeight="1" spans="1:11">
      <c r="A14" s="12" t="s">
        <v>27</v>
      </c>
      <c r="B14" s="13" t="s">
        <v>28</v>
      </c>
      <c r="C14" s="14">
        <v>0</v>
      </c>
      <c r="D14" s="14">
        <v>0</v>
      </c>
      <c r="E14" s="14">
        <v>11.93</v>
      </c>
      <c r="F14" s="15">
        <f t="shared" si="0"/>
        <v>11.93</v>
      </c>
      <c r="G14" s="16">
        <f>F14/$F$5</f>
        <v>0.0748290785924857</v>
      </c>
      <c r="H14" s="10"/>
      <c r="I14" s="10"/>
      <c r="J14" s="21"/>
      <c r="K14" s="13"/>
    </row>
    <row r="15" s="4" customFormat="1" ht="36" customHeight="1" spans="1:11">
      <c r="A15" s="10">
        <v>1</v>
      </c>
      <c r="B15" s="11" t="s">
        <v>29</v>
      </c>
      <c r="C15" s="18"/>
      <c r="D15" s="18"/>
      <c r="E15" s="18">
        <v>7.9</v>
      </c>
      <c r="F15" s="17">
        <f t="shared" si="0"/>
        <v>7.9</v>
      </c>
      <c r="G15" s="19">
        <f>F15/$F$5</f>
        <v>0.0495515273160635</v>
      </c>
      <c r="H15" s="10"/>
      <c r="I15" s="10"/>
      <c r="J15" s="21"/>
      <c r="K15" s="11"/>
    </row>
    <row r="16" s="3" customFormat="1" ht="36" customHeight="1" spans="1:11">
      <c r="A16" s="10">
        <v>2</v>
      </c>
      <c r="B16" s="11" t="s">
        <v>30</v>
      </c>
      <c r="C16" s="18"/>
      <c r="D16" s="18"/>
      <c r="E16" s="18">
        <v>3.14</v>
      </c>
      <c r="F16" s="17">
        <f t="shared" si="0"/>
        <v>3.14</v>
      </c>
      <c r="G16" s="19">
        <f>F16/$F$5</f>
        <v>0.0196951640218278</v>
      </c>
      <c r="H16" s="10"/>
      <c r="I16" s="10"/>
      <c r="J16" s="21"/>
      <c r="K16" s="11"/>
    </row>
    <row r="17" s="3" customFormat="1" ht="36" customHeight="1" spans="1:11">
      <c r="A17" s="10">
        <v>3</v>
      </c>
      <c r="B17" s="11" t="s">
        <v>31</v>
      </c>
      <c r="C17" s="18"/>
      <c r="D17" s="18"/>
      <c r="E17" s="18">
        <v>0</v>
      </c>
      <c r="F17" s="17">
        <f t="shared" si="0"/>
        <v>0</v>
      </c>
      <c r="G17" s="19">
        <f>F17/$F$5</f>
        <v>0</v>
      </c>
      <c r="H17" s="10"/>
      <c r="I17" s="10"/>
      <c r="J17" s="21"/>
      <c r="K17" s="11"/>
    </row>
    <row r="18" s="3" customFormat="1" ht="36" customHeight="1" spans="1:11">
      <c r="A18" s="10">
        <v>4</v>
      </c>
      <c r="B18" s="11" t="s">
        <v>32</v>
      </c>
      <c r="C18" s="18"/>
      <c r="D18" s="18"/>
      <c r="E18" s="18">
        <v>0.32</v>
      </c>
      <c r="F18" s="17">
        <f t="shared" si="0"/>
        <v>0.32</v>
      </c>
      <c r="G18" s="19">
        <f>F18/$F$5</f>
        <v>0.00200715047356206</v>
      </c>
      <c r="H18" s="10"/>
      <c r="I18" s="10"/>
      <c r="J18" s="21"/>
      <c r="K18" s="11"/>
    </row>
    <row r="19" s="4" customFormat="1" ht="36" customHeight="1" spans="1:11">
      <c r="A19" s="10">
        <v>5</v>
      </c>
      <c r="B19" s="11" t="s">
        <v>33</v>
      </c>
      <c r="C19" s="18"/>
      <c r="D19" s="18"/>
      <c r="E19" s="18">
        <v>0.56</v>
      </c>
      <c r="F19" s="17">
        <f t="shared" si="0"/>
        <v>0.56</v>
      </c>
      <c r="G19" s="19">
        <f>F19/$F$5</f>
        <v>0.00351251332873361</v>
      </c>
      <c r="H19" s="10"/>
      <c r="I19" s="10"/>
      <c r="J19" s="21"/>
      <c r="K19" s="11"/>
    </row>
    <row r="20" s="4" customFormat="1" ht="36" customHeight="1" spans="1:11">
      <c r="A20" s="12" t="s">
        <v>34</v>
      </c>
      <c r="B20" s="13" t="s">
        <v>35</v>
      </c>
      <c r="C20" s="14">
        <v>0</v>
      </c>
      <c r="D20" s="14">
        <v>0</v>
      </c>
      <c r="E20" s="14">
        <v>7.59</v>
      </c>
      <c r="F20" s="15">
        <f t="shared" si="0"/>
        <v>7.59</v>
      </c>
      <c r="G20" s="16">
        <f>F20/$F$5</f>
        <v>0.0476071002948002</v>
      </c>
      <c r="H20" s="10"/>
      <c r="I20" s="10"/>
      <c r="J20" s="21"/>
      <c r="K20" s="13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  <row r="23" spans="1:11">
      <c r="A23"/>
      <c r="B23" s="20"/>
      <c r="C23"/>
      <c r="D23"/>
      <c r="E23"/>
      <c r="F23"/>
      <c r="G23"/>
      <c r="H23"/>
      <c r="I23"/>
      <c r="J23"/>
      <c r="K23" s="20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4" workbookViewId="0">
      <selection activeCell="B3" sqref="B3:B4"/>
    </sheetView>
  </sheetViews>
  <sheetFormatPr defaultColWidth="9" defaultRowHeight="13.5"/>
  <cols>
    <col min="1" max="1" width="5.5" style="5" customWidth="1"/>
    <col min="2" max="2" width="16.9583333333333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7.14166666666667" style="5" customWidth="1"/>
    <col min="9" max="9" width="6.625" style="5" customWidth="1"/>
    <col min="10" max="10" width="8.375" style="5" customWidth="1"/>
    <col min="11" max="11" width="5.75" style="6" customWidth="1"/>
  </cols>
  <sheetData>
    <row r="1" ht="29" customHeight="1" spans="1:1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6" customHeight="1" spans="1:11">
      <c r="A2" s="9" t="s">
        <v>40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4" customHeight="1" spans="1:11">
      <c r="A3" s="10" t="s">
        <v>2</v>
      </c>
      <c r="B3" s="11" t="s">
        <v>3</v>
      </c>
      <c r="C3" s="10" t="s">
        <v>4</v>
      </c>
      <c r="D3" s="10"/>
      <c r="E3" s="10"/>
      <c r="F3" s="10"/>
      <c r="G3" s="11" t="s">
        <v>5</v>
      </c>
      <c r="H3" s="10" t="s">
        <v>6</v>
      </c>
      <c r="I3" s="10"/>
      <c r="J3" s="10"/>
      <c r="K3" s="11" t="s">
        <v>7</v>
      </c>
    </row>
    <row r="4" s="2" customFormat="1" ht="51.95" customHeight="1" spans="1:11">
      <c r="A4" s="11"/>
      <c r="B4" s="11"/>
      <c r="C4" s="11" t="s">
        <v>8</v>
      </c>
      <c r="D4" s="11" t="s">
        <v>9</v>
      </c>
      <c r="E4" s="11" t="s">
        <v>10</v>
      </c>
      <c r="F4" s="11" t="s">
        <v>11</v>
      </c>
      <c r="G4" s="11"/>
      <c r="H4" s="11" t="s">
        <v>12</v>
      </c>
      <c r="I4" s="11" t="s">
        <v>13</v>
      </c>
      <c r="J4" s="11" t="s">
        <v>14</v>
      </c>
      <c r="K4" s="11"/>
    </row>
    <row r="5" s="3" customFormat="1" ht="36" customHeight="1" spans="1:11">
      <c r="A5" s="12"/>
      <c r="B5" s="13" t="s">
        <v>15</v>
      </c>
      <c r="C5" s="14">
        <f>C6</f>
        <v>35.343</v>
      </c>
      <c r="D5" s="14">
        <v>0</v>
      </c>
      <c r="E5" s="14">
        <f>F14+F20</f>
        <v>4.97</v>
      </c>
      <c r="F5" s="15">
        <f>C5+E5</f>
        <v>40.313</v>
      </c>
      <c r="G5" s="16"/>
      <c r="H5" s="10"/>
      <c r="I5" s="10"/>
      <c r="J5" s="21"/>
      <c r="K5" s="13"/>
    </row>
    <row r="6" s="3" customFormat="1" ht="36" customHeight="1" spans="1:11">
      <c r="A6" s="12" t="s">
        <v>16</v>
      </c>
      <c r="B6" s="13" t="s">
        <v>17</v>
      </c>
      <c r="C6" s="15">
        <v>35.343</v>
      </c>
      <c r="D6" s="14">
        <v>0</v>
      </c>
      <c r="E6" s="14">
        <v>0</v>
      </c>
      <c r="F6" s="15">
        <f t="shared" ref="F6:F20" si="0">C6+D6+E6</f>
        <v>35.343</v>
      </c>
      <c r="G6" s="16">
        <f>F6/$F$5</f>
        <v>0.876714707414482</v>
      </c>
      <c r="H6" s="10"/>
      <c r="I6" s="10"/>
      <c r="J6" s="21"/>
      <c r="K6" s="13"/>
    </row>
    <row r="7" s="3" customFormat="1" ht="36" customHeight="1" spans="1:11">
      <c r="A7" s="10">
        <v>1</v>
      </c>
      <c r="B7" s="10" t="s">
        <v>18</v>
      </c>
      <c r="C7" s="17">
        <v>0</v>
      </c>
      <c r="D7" s="14"/>
      <c r="E7" s="14"/>
      <c r="F7" s="17">
        <f t="shared" si="0"/>
        <v>0</v>
      </c>
      <c r="G7" s="16"/>
      <c r="H7" s="10" t="s">
        <v>19</v>
      </c>
      <c r="I7" s="10">
        <v>0.457</v>
      </c>
      <c r="J7" s="21">
        <f t="shared" ref="J7:J13" si="1">F7/I7*10000</f>
        <v>0</v>
      </c>
      <c r="K7" s="13"/>
    </row>
    <row r="8" s="3" customFormat="1" ht="36" customHeight="1" spans="1:11">
      <c r="A8" s="10">
        <v>2</v>
      </c>
      <c r="B8" s="11" t="s">
        <v>20</v>
      </c>
      <c r="C8" s="17">
        <v>0.43</v>
      </c>
      <c r="D8" s="18"/>
      <c r="E8" s="18"/>
      <c r="F8" s="17">
        <f t="shared" si="0"/>
        <v>0.43</v>
      </c>
      <c r="G8" s="19"/>
      <c r="H8" s="10" t="s">
        <v>19</v>
      </c>
      <c r="I8" s="10">
        <v>0.457</v>
      </c>
      <c r="J8" s="21">
        <f t="shared" si="1"/>
        <v>9409.19037199125</v>
      </c>
      <c r="K8" s="11"/>
    </row>
    <row r="9" s="4" customFormat="1" ht="36" customHeight="1" spans="1:11">
      <c r="A9" s="12">
        <v>3</v>
      </c>
      <c r="B9" s="11" t="s">
        <v>21</v>
      </c>
      <c r="C9" s="17">
        <v>30.743</v>
      </c>
      <c r="D9" s="18"/>
      <c r="E9" s="18"/>
      <c r="F9" s="17">
        <f t="shared" si="0"/>
        <v>30.743</v>
      </c>
      <c r="G9" s="19"/>
      <c r="H9" s="10" t="s">
        <v>19</v>
      </c>
      <c r="I9" s="10">
        <v>0.457</v>
      </c>
      <c r="J9" s="21">
        <f t="shared" si="1"/>
        <v>672713.347921225</v>
      </c>
      <c r="K9" s="11"/>
    </row>
    <row r="10" s="4" customFormat="1" ht="36" customHeight="1" spans="1:11">
      <c r="A10" s="10">
        <v>4</v>
      </c>
      <c r="B10" s="11" t="s">
        <v>22</v>
      </c>
      <c r="C10" s="17">
        <v>0</v>
      </c>
      <c r="D10" s="18"/>
      <c r="E10" s="18"/>
      <c r="F10" s="17">
        <f t="shared" si="0"/>
        <v>0</v>
      </c>
      <c r="G10" s="19"/>
      <c r="H10" s="10" t="s">
        <v>19</v>
      </c>
      <c r="I10" s="10">
        <v>0.457</v>
      </c>
      <c r="J10" s="21">
        <f t="shared" si="1"/>
        <v>0</v>
      </c>
      <c r="K10" s="11"/>
    </row>
    <row r="11" s="4" customFormat="1" ht="36" customHeight="1" spans="1:11">
      <c r="A11" s="12">
        <v>5</v>
      </c>
      <c r="B11" s="11" t="s">
        <v>23</v>
      </c>
      <c r="C11" s="17">
        <v>1.68</v>
      </c>
      <c r="D11" s="18"/>
      <c r="E11" s="18"/>
      <c r="F11" s="17">
        <f t="shared" si="0"/>
        <v>1.68</v>
      </c>
      <c r="G11" s="19"/>
      <c r="H11" s="10" t="s">
        <v>24</v>
      </c>
      <c r="I11" s="10">
        <v>4</v>
      </c>
      <c r="J11" s="21">
        <f t="shared" si="1"/>
        <v>4200</v>
      </c>
      <c r="K11" s="11"/>
    </row>
    <row r="12" s="4" customFormat="1" ht="36" customHeight="1" spans="1:11">
      <c r="A12" s="10">
        <v>6</v>
      </c>
      <c r="B12" s="11" t="s">
        <v>25</v>
      </c>
      <c r="C12" s="17">
        <v>1.97</v>
      </c>
      <c r="D12" s="18"/>
      <c r="E12" s="18"/>
      <c r="F12" s="17">
        <f t="shared" si="0"/>
        <v>1.97</v>
      </c>
      <c r="G12" s="19"/>
      <c r="H12" s="10" t="s">
        <v>19</v>
      </c>
      <c r="I12" s="10">
        <v>0.457</v>
      </c>
      <c r="J12" s="21">
        <f t="shared" si="1"/>
        <v>43107.2210065645</v>
      </c>
      <c r="K12" s="11"/>
    </row>
    <row r="13" s="4" customFormat="1" ht="36" customHeight="1" spans="1:11">
      <c r="A13" s="12">
        <v>7</v>
      </c>
      <c r="B13" s="11" t="s">
        <v>26</v>
      </c>
      <c r="C13" s="17">
        <v>0.52</v>
      </c>
      <c r="D13" s="18"/>
      <c r="E13" s="18"/>
      <c r="F13" s="17">
        <f t="shared" si="0"/>
        <v>0.52</v>
      </c>
      <c r="G13" s="19"/>
      <c r="H13" s="10" t="s">
        <v>19</v>
      </c>
      <c r="I13" s="10">
        <v>0.457</v>
      </c>
      <c r="J13" s="21">
        <f t="shared" si="1"/>
        <v>11378.5557986871</v>
      </c>
      <c r="K13" s="11"/>
    </row>
    <row r="14" s="4" customFormat="1" ht="36" customHeight="1" spans="1:11">
      <c r="A14" s="12" t="s">
        <v>27</v>
      </c>
      <c r="B14" s="13" t="s">
        <v>28</v>
      </c>
      <c r="C14" s="14">
        <v>0</v>
      </c>
      <c r="D14" s="14">
        <v>0</v>
      </c>
      <c r="E14" s="14">
        <v>3.05</v>
      </c>
      <c r="F14" s="15">
        <f t="shared" si="0"/>
        <v>3.05</v>
      </c>
      <c r="G14" s="16">
        <f>F14/$F$5</f>
        <v>0.0756579763351772</v>
      </c>
      <c r="H14" s="10"/>
      <c r="I14" s="10"/>
      <c r="J14" s="21"/>
      <c r="K14" s="13"/>
    </row>
    <row r="15" s="4" customFormat="1" ht="36" customHeight="1" spans="1:11">
      <c r="A15" s="10">
        <v>1</v>
      </c>
      <c r="B15" s="11" t="s">
        <v>29</v>
      </c>
      <c r="C15" s="18"/>
      <c r="D15" s="18"/>
      <c r="E15" s="18">
        <v>2.02</v>
      </c>
      <c r="F15" s="17">
        <f t="shared" si="0"/>
        <v>2.02</v>
      </c>
      <c r="G15" s="19">
        <f>F15/$F$5</f>
        <v>0.0501079056383797</v>
      </c>
      <c r="H15" s="10"/>
      <c r="I15" s="10"/>
      <c r="J15" s="21"/>
      <c r="K15" s="11"/>
    </row>
    <row r="16" s="3" customFormat="1" ht="36" customHeight="1" spans="1:11">
      <c r="A16" s="10">
        <v>2</v>
      </c>
      <c r="B16" s="11" t="s">
        <v>30</v>
      </c>
      <c r="C16" s="18"/>
      <c r="D16" s="18"/>
      <c r="E16" s="18">
        <v>0.79</v>
      </c>
      <c r="F16" s="17">
        <f t="shared" si="0"/>
        <v>0.79</v>
      </c>
      <c r="G16" s="19">
        <f>F16/$F$5</f>
        <v>0.0195966561655049</v>
      </c>
      <c r="H16" s="10"/>
      <c r="I16" s="10"/>
      <c r="J16" s="21"/>
      <c r="K16" s="11"/>
    </row>
    <row r="17" s="3" customFormat="1" ht="36" customHeight="1" spans="1:11">
      <c r="A17" s="10">
        <v>3</v>
      </c>
      <c r="B17" s="11" t="s">
        <v>31</v>
      </c>
      <c r="C17" s="18"/>
      <c r="D17" s="18"/>
      <c r="E17" s="18">
        <v>0</v>
      </c>
      <c r="F17" s="17">
        <f t="shared" si="0"/>
        <v>0</v>
      </c>
      <c r="G17" s="19">
        <f>F17/$F$5</f>
        <v>0</v>
      </c>
      <c r="H17" s="10"/>
      <c r="I17" s="10"/>
      <c r="J17" s="21"/>
      <c r="K17" s="11"/>
    </row>
    <row r="18" s="3" customFormat="1" ht="36" customHeight="1" spans="1:11">
      <c r="A18" s="10">
        <v>4</v>
      </c>
      <c r="B18" s="11" t="s">
        <v>32</v>
      </c>
      <c r="C18" s="18"/>
      <c r="D18" s="18"/>
      <c r="E18" s="18">
        <v>0.09</v>
      </c>
      <c r="F18" s="17">
        <f t="shared" si="0"/>
        <v>0.09</v>
      </c>
      <c r="G18" s="19">
        <f>F18/$F$5</f>
        <v>0.00223253044923474</v>
      </c>
      <c r="H18" s="10"/>
      <c r="I18" s="10"/>
      <c r="J18" s="21"/>
      <c r="K18" s="11"/>
    </row>
    <row r="19" s="4" customFormat="1" ht="36" customHeight="1" spans="1:11">
      <c r="A19" s="10">
        <v>5</v>
      </c>
      <c r="B19" s="11" t="s">
        <v>33</v>
      </c>
      <c r="C19" s="18"/>
      <c r="D19" s="18"/>
      <c r="E19" s="18">
        <v>0.14</v>
      </c>
      <c r="F19" s="17">
        <f t="shared" si="0"/>
        <v>0.14</v>
      </c>
      <c r="G19" s="19">
        <f>F19/$F$5</f>
        <v>0.00347282514325404</v>
      </c>
      <c r="H19" s="10"/>
      <c r="I19" s="10"/>
      <c r="J19" s="21"/>
      <c r="K19" s="11"/>
    </row>
    <row r="20" s="4" customFormat="1" ht="36" customHeight="1" spans="1:11">
      <c r="A20" s="12" t="s">
        <v>34</v>
      </c>
      <c r="B20" s="13" t="s">
        <v>35</v>
      </c>
      <c r="C20" s="14">
        <v>0</v>
      </c>
      <c r="D20" s="14">
        <v>0</v>
      </c>
      <c r="E20" s="14">
        <v>1.92</v>
      </c>
      <c r="F20" s="15">
        <f t="shared" si="0"/>
        <v>1.92</v>
      </c>
      <c r="G20" s="16">
        <f>F20/$F$5</f>
        <v>0.0476273162503411</v>
      </c>
      <c r="H20" s="10"/>
      <c r="I20" s="10"/>
      <c r="J20" s="21"/>
      <c r="K20" s="13"/>
    </row>
    <row r="21" spans="1:11">
      <c r="A21"/>
      <c r="B21" s="20"/>
      <c r="C21"/>
      <c r="D21"/>
      <c r="E21"/>
      <c r="F21"/>
      <c r="G21"/>
      <c r="H21"/>
      <c r="I21"/>
      <c r="J21"/>
      <c r="K21" s="20"/>
    </row>
    <row r="22" spans="1:11">
      <c r="A22"/>
      <c r="B22" s="20"/>
      <c r="C22"/>
      <c r="D22"/>
      <c r="E22"/>
      <c r="F22"/>
      <c r="G22"/>
      <c r="H22"/>
      <c r="I22"/>
      <c r="J22"/>
      <c r="K22" s="20"/>
    </row>
    <row r="23" spans="1:11">
      <c r="A23"/>
      <c r="B23" s="20"/>
      <c r="C23"/>
      <c r="D23"/>
      <c r="E23"/>
      <c r="F23"/>
      <c r="G23"/>
      <c r="H23"/>
      <c r="I23"/>
      <c r="J23"/>
      <c r="K23" s="20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中华人民共和国发展改革委员会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七营镇高崖村</vt:lpstr>
      <vt:lpstr>七营镇盘河村</vt:lpstr>
      <vt:lpstr>七营镇八营村</vt:lpstr>
      <vt:lpstr>七营镇砖窑村</vt:lpstr>
      <vt:lpstr>七营镇马连村</vt:lpstr>
      <vt:lpstr>七营镇五营村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Administrator</cp:lastModifiedBy>
  <dcterms:created xsi:type="dcterms:W3CDTF">2021-06-21T02:18:00Z</dcterms:created>
  <dcterms:modified xsi:type="dcterms:W3CDTF">2021-06-21T07:51:21Z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</Properties>
</file>