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红古至香水桥公路" sheetId="9" r:id="rId1"/>
    <sheet name="关桥村组硬化路建设投资估算" sheetId="4" r:id="rId2"/>
    <sheet name="关桥生产路建设投资估算表 " sheetId="3" state="hidden" r:id="rId3"/>
    <sheet name="西安镇陈湾村组硬化路建设投资估算表" sheetId="5" r:id="rId4"/>
    <sheet name="红羊乡红堡村组硬化路建设投资估算表 " sheetId="6" r:id="rId5"/>
    <sheet name="海城镇组硬化路建设投资估算表" sheetId="7" r:id="rId6"/>
    <sheet name="关庄乡组硬化路建设投资估算表" sheetId="8" r:id="rId7"/>
  </sheets>
  <definedNames>
    <definedName name="_xlnm.Print_Area" localSheetId="1">关桥村组硬化路建设投资估算!$A$1:$K$16</definedName>
    <definedName name="_xlnm.Print_Area" localSheetId="2">'关桥生产路建设投资估算表 '!$A$1:$K$15</definedName>
    <definedName name="_xlnm.Print_Area" localSheetId="6">关庄乡组硬化路建设投资估算表!$A$1:$K$16</definedName>
    <definedName name="_xlnm.Print_Area" localSheetId="5">海城镇组硬化路建设投资估算表!$A$1:$K$15</definedName>
    <definedName name="_xlnm.Print_Area" localSheetId="0">红古至香水桥公路!$A$1:$K$24</definedName>
    <definedName name="_xlnm.Print_Area" localSheetId="4">'红羊乡红堡村组硬化路建设投资估算表 '!$A$1:$K$16</definedName>
    <definedName name="_xlnm.Print_Area" localSheetId="3">西安镇陈湾村组硬化路建设投资估算表!$A$1:$K$17</definedName>
    <definedName name="_xlnm.Print_Titles" localSheetId="1">关桥村组硬化路建设投资估算!$1:$3</definedName>
    <definedName name="_xlnm.Print_Titles" localSheetId="2">'关桥生产路建设投资估算表 '!$1:$3</definedName>
    <definedName name="_xlnm.Print_Titles" localSheetId="6">关庄乡组硬化路建设投资估算表!$1:$3</definedName>
    <definedName name="_xlnm.Print_Titles" localSheetId="5">海城镇组硬化路建设投资估算表!$1:$3</definedName>
    <definedName name="_xlnm.Print_Titles" localSheetId="0">红古至香水桥公路!$1:$4</definedName>
    <definedName name="_xlnm.Print_Titles" localSheetId="4">'红羊乡红堡村组硬化路建设投资估算表 '!$1:$3</definedName>
    <definedName name="_xlnm.Print_Titles" localSheetId="3">西安镇陈湾村组硬化路建设投资估算表!$1:$3</definedName>
  </definedNames>
  <calcPr calcId="144525"/>
</workbook>
</file>

<file path=xl/sharedStrings.xml><?xml version="1.0" encoding="utf-8"?>
<sst xmlns="http://schemas.openxmlformats.org/spreadsheetml/2006/main" count="50">
  <si>
    <t>工程概算费用审定表</t>
  </si>
  <si>
    <t>项目名称：红古至香水桥公路项目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</si>
  <si>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</si>
  <si>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</si>
  <si>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</si>
  <si>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</si>
  <si>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</si>
  <si>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</si>
  <si>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</si>
  <si>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</si>
  <si>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</si>
  <si>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</si>
  <si>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</si>
  <si>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</si>
  <si>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</si>
  <si>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</si>
  <si>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</si>
  <si>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</si>
  <si>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临时工程</t>
  </si>
  <si>
    <t>公里</t>
  </si>
  <si>
    <t>路基工程</t>
  </si>
  <si>
    <t>路面工程</t>
  </si>
  <si>
    <t>桥梁涵洞工程</t>
  </si>
  <si>
    <t>交叉工程</t>
  </si>
  <si>
    <t>处</t>
  </si>
  <si>
    <t>交通工程</t>
  </si>
  <si>
    <t>专项费用</t>
  </si>
  <si>
    <t>二</t>
  </si>
  <si>
    <t>土地使用及拆迁补偿费</t>
  </si>
  <si>
    <t>土地使用费</t>
  </si>
  <si>
    <t>拆迁补偿费</t>
  </si>
  <si>
    <t>三</t>
  </si>
  <si>
    <t>工程其他费用</t>
  </si>
  <si>
    <t>建设项目管理费</t>
  </si>
  <si>
    <t>建设项目前
期工作费</t>
  </si>
  <si>
    <t>专项评价（估）费</t>
  </si>
  <si>
    <t>生产准备费</t>
  </si>
  <si>
    <t>工程保通费</t>
  </si>
  <si>
    <t>工程保险费</t>
  </si>
  <si>
    <t>四</t>
  </si>
  <si>
    <t>预备费</t>
  </si>
  <si>
    <t>关桥麻春村组硬化路建设项目投资概算表</t>
  </si>
  <si>
    <t>涵洞工程</t>
  </si>
  <si>
    <t>道</t>
  </si>
  <si>
    <t>关桥罗山村生产路建设项目投资概算表</t>
  </si>
  <si>
    <t>西安镇陈湾村组硬化路建设项目投资概算表</t>
  </si>
  <si>
    <t>桥梁涵洞</t>
  </si>
  <si>
    <t>红羊乡红堡村组硬化路建设项目投资概算表</t>
  </si>
  <si>
    <t>海城镇组硬化路建设项目投资概算表</t>
  </si>
  <si>
    <t>关庄乡村组硬化路建设项目投资概算表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</si>
</sst>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#0.0"/>
    <numFmt numFmtId="178" formatCode="0.0_ "/>
    <numFmt numFmtId="179" formatCode="0.0_);[Red]\(0.0\)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24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方正小标宋_GBK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 wrapText="1"/>
    </xf>
    <xf numFmtId="10" fontId="5" fillId="0" borderId="6" xfId="1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7" fontId="8" fillId="0" borderId="7" xfId="0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0" fontId="7" fillId="0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6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 applyProtection="1">
      <alignment horizontal="center" vertical="center" wrapText="1"/>
    </xf>
    <xf numFmtId="10" fontId="5" fillId="0" borderId="6" xfId="11" applyNumberFormat="1" applyFont="1" applyBorder="1" applyAlignment="1">
      <alignment horizontal="center" vertical="center"/>
    </xf>
    <xf numFmtId="178" fontId="8" fillId="0" borderId="8" xfId="0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0" fontId="7" fillId="0" borderId="6" xfId="11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 applyProtection="1">
      <alignment horizontal="center" vertical="center" wrapText="1"/>
    </xf>
    <xf numFmtId="10" fontId="9" fillId="0" borderId="6" xfId="11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 wrapText="1"/>
    </xf>
    <xf numFmtId="177" fontId="8" fillId="0" borderId="8" xfId="0" applyNumberFormat="1" applyFont="1" applyFill="1" applyBorder="1" applyAlignment="1" applyProtection="1">
      <alignment horizontal="center" vertical="center" wrapText="1"/>
    </xf>
    <xf numFmtId="178" fontId="10" fillId="0" borderId="6" xfId="0" applyNumberFormat="1" applyFont="1" applyFill="1" applyBorder="1" applyAlignment="1">
      <alignment horizontal="center" vertical="center"/>
    </xf>
    <xf numFmtId="178" fontId="10" fillId="0" borderId="8" xfId="0" applyNumberFormat="1" applyFont="1" applyFill="1" applyBorder="1" applyAlignment="1" applyProtection="1">
      <alignment horizontal="center" vertical="center" wrapText="1"/>
    </xf>
    <xf numFmtId="10" fontId="10" fillId="0" borderId="6" xfId="11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8" fontId="9" fillId="0" borderId="7" xfId="0" applyNumberFormat="1" applyFont="1" applyFill="1" applyBorder="1" applyAlignment="1" applyProtection="1">
      <alignment horizontal="center" vertical="center" wrapText="1"/>
    </xf>
    <xf numFmtId="178" fontId="10" fillId="0" borderId="7" xfId="0" applyNumberFormat="1" applyFont="1" applyFill="1" applyBorder="1" applyAlignment="1" applyProtection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 wrapText="1"/>
    </xf>
    <xf numFmtId="177" fontId="9" fillId="0" borderId="8" xfId="0" applyNumberFormat="1" applyFont="1" applyFill="1" applyBorder="1" applyAlignment="1" applyProtection="1">
      <alignment horizontal="center" vertical="center" wrapText="1"/>
    </xf>
    <xf numFmtId="179" fontId="9" fillId="0" borderId="8" xfId="0" applyNumberFormat="1" applyFont="1" applyFill="1" applyBorder="1" applyAlignment="1" applyProtection="1">
      <alignment horizontal="center" vertical="center" wrapText="1"/>
    </xf>
    <xf numFmtId="179" fontId="10" fillId="0" borderId="8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79" fontId="7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7"/>
  <sheetViews>
    <sheetView tabSelected="1" workbookViewId="0">
      <selection activeCell="B8" sqref="B8"/>
    </sheetView>
  </sheetViews>
  <sheetFormatPr defaultColWidth="9" defaultRowHeight="14.4"/>
  <cols>
    <col min="1" max="1" width="4.25" style="5" customWidth="1"/>
    <col min="2" max="2" width="13.75" style="6" customWidth="1"/>
    <col min="3" max="3" width="9.37962962962963" style="5" customWidth="1"/>
    <col min="4" max="4" width="6.12962962962963" style="5" customWidth="1"/>
    <col min="5" max="5" width="10.3796296296296" style="5" customWidth="1"/>
    <col min="6" max="6" width="8.5" style="6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87962962962963" style="5" customWidth="1"/>
    <col min="11" max="11" width="5.75" style="6" customWidth="1"/>
  </cols>
  <sheetData>
    <row r="1" ht="37" customHeight="1" spans="1:11">
      <c r="A1" s="71" t="s">
        <v>0</v>
      </c>
      <c r="B1" s="72"/>
      <c r="C1" s="71"/>
      <c r="D1" s="71"/>
      <c r="E1" s="71"/>
      <c r="F1" s="71"/>
      <c r="G1" s="71"/>
      <c r="H1" s="71"/>
      <c r="I1" s="71"/>
      <c r="J1" s="71"/>
      <c r="K1" s="72"/>
    </row>
    <row r="2" customFormat="1" ht="31" customHeight="1" spans="1:1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="1" customFormat="1" ht="26.25" customHeight="1" spans="1:11">
      <c r="A3" s="22" t="s">
        <v>2</v>
      </c>
      <c r="B3" s="31" t="s">
        <v>3</v>
      </c>
      <c r="C3" s="22" t="s">
        <v>4</v>
      </c>
      <c r="D3" s="22"/>
      <c r="E3" s="22"/>
      <c r="F3" s="22"/>
      <c r="G3" s="31" t="s">
        <v>5</v>
      </c>
      <c r="H3" s="22" t="s">
        <v>6</v>
      </c>
      <c r="I3" s="22"/>
      <c r="J3" s="22"/>
      <c r="K3" s="31" t="s">
        <v>7</v>
      </c>
    </row>
    <row r="4" s="2" customFormat="1" ht="38.25" customHeight="1" spans="1:11">
      <c r="A4" s="31"/>
      <c r="B4" s="31"/>
      <c r="C4" s="31" t="s">
        <v>8</v>
      </c>
      <c r="D4" s="31" t="s">
        <v>9</v>
      </c>
      <c r="E4" s="31" t="s">
        <v>10</v>
      </c>
      <c r="F4" s="74" t="s">
        <v>11</v>
      </c>
      <c r="G4" s="31"/>
      <c r="H4" s="31" t="s">
        <v>12</v>
      </c>
      <c r="I4" s="31" t="s">
        <v>13</v>
      </c>
      <c r="J4" s="31" t="s">
        <v>14</v>
      </c>
      <c r="K4" s="31"/>
    </row>
    <row r="5" s="3" customFormat="1" ht="30" customHeight="1" spans="1:11">
      <c r="A5" s="75"/>
      <c r="B5" s="30" t="s">
        <v>15</v>
      </c>
      <c r="C5" s="67">
        <f>F6</f>
        <v>3615.6476</v>
      </c>
      <c r="D5" s="46">
        <v>0</v>
      </c>
      <c r="E5" s="46">
        <f>E17+E24+E14</f>
        <v>689.428226</v>
      </c>
      <c r="F5" s="68">
        <f>C5+D5+E5</f>
        <v>4305.075826</v>
      </c>
      <c r="G5" s="48"/>
      <c r="H5" s="22"/>
      <c r="I5" s="22"/>
      <c r="J5" s="29"/>
      <c r="K5" s="30"/>
    </row>
    <row r="6" s="3" customFormat="1" ht="27.75" customHeight="1" spans="1:11">
      <c r="A6" s="75" t="s">
        <v>16</v>
      </c>
      <c r="B6" s="30" t="s">
        <v>17</v>
      </c>
      <c r="C6" s="68">
        <v>3615.6476</v>
      </c>
      <c r="D6" s="46">
        <v>0</v>
      </c>
      <c r="E6" s="46">
        <v>0</v>
      </c>
      <c r="F6" s="68">
        <f t="shared" ref="F6:F24" si="0">C6+D6+E6</f>
        <v>3615.6476</v>
      </c>
      <c r="G6" s="48">
        <f>F6/$F$5</f>
        <v>0.839856891291837</v>
      </c>
      <c r="H6" s="22"/>
      <c r="I6" s="22"/>
      <c r="J6" s="29"/>
      <c r="K6" s="30"/>
    </row>
    <row r="7" s="3" customFormat="1" ht="30" customHeight="1" spans="1:11">
      <c r="A7" s="22">
        <v>1</v>
      </c>
      <c r="B7" s="31" t="s">
        <v>18</v>
      </c>
      <c r="C7" s="69">
        <v>74.284512</v>
      </c>
      <c r="D7" s="51"/>
      <c r="E7" s="51"/>
      <c r="F7" s="69">
        <f t="shared" ref="F7" si="1">C7+D7+E7</f>
        <v>74.284512</v>
      </c>
      <c r="G7" s="53"/>
      <c r="H7" s="22" t="s">
        <v>19</v>
      </c>
      <c r="I7" s="22">
        <v>18.352</v>
      </c>
      <c r="J7" s="29">
        <f t="shared" ref="J7" si="2">F7/I7*10000</f>
        <v>40477.6111595466</v>
      </c>
      <c r="K7" s="30"/>
    </row>
    <row r="8" s="4" customFormat="1" ht="30" customHeight="1" spans="1:11">
      <c r="A8" s="22">
        <v>1</v>
      </c>
      <c r="B8" s="31" t="s">
        <v>20</v>
      </c>
      <c r="C8" s="69">
        <v>394.418794</v>
      </c>
      <c r="D8" s="51"/>
      <c r="E8" s="51"/>
      <c r="F8" s="69">
        <f t="shared" si="0"/>
        <v>394.418794</v>
      </c>
      <c r="G8" s="53"/>
      <c r="H8" s="22" t="s">
        <v>19</v>
      </c>
      <c r="I8" s="22">
        <v>18.252</v>
      </c>
      <c r="J8" s="29">
        <f t="shared" ref="J8:J12" si="3">F8/I8*10000</f>
        <v>216096.205347359</v>
      </c>
      <c r="K8" s="31"/>
    </row>
    <row r="9" s="4" customFormat="1" ht="30" customHeight="1" spans="1:11">
      <c r="A9" s="22">
        <v>2</v>
      </c>
      <c r="B9" s="31" t="s">
        <v>21</v>
      </c>
      <c r="C9" s="69">
        <v>2077.839768</v>
      </c>
      <c r="D9" s="51"/>
      <c r="E9" s="51"/>
      <c r="F9" s="69">
        <f t="shared" si="0"/>
        <v>2077.839768</v>
      </c>
      <c r="G9" s="53"/>
      <c r="H9" s="22" t="s">
        <v>19</v>
      </c>
      <c r="I9" s="22">
        <v>18.103</v>
      </c>
      <c r="J9" s="29">
        <f t="shared" si="3"/>
        <v>1147787.5313484</v>
      </c>
      <c r="K9" s="31"/>
    </row>
    <row r="10" s="4" customFormat="1" ht="30" customHeight="1" spans="1:11">
      <c r="A10" s="22">
        <v>3</v>
      </c>
      <c r="B10" s="31" t="s">
        <v>22</v>
      </c>
      <c r="C10" s="69">
        <v>594.580407</v>
      </c>
      <c r="D10" s="51"/>
      <c r="E10" s="51"/>
      <c r="F10" s="69">
        <f t="shared" si="0"/>
        <v>594.580407</v>
      </c>
      <c r="G10" s="53"/>
      <c r="H10" s="22" t="s">
        <v>19</v>
      </c>
      <c r="I10" s="22">
        <v>0.1</v>
      </c>
      <c r="J10" s="29">
        <f t="shared" si="3"/>
        <v>59458040.7</v>
      </c>
      <c r="K10" s="31"/>
    </row>
    <row r="11" s="4" customFormat="1" ht="30" customHeight="1" spans="1:11">
      <c r="A11" s="22">
        <v>4</v>
      </c>
      <c r="B11" s="31" t="s">
        <v>23</v>
      </c>
      <c r="C11" s="69">
        <v>138.027298</v>
      </c>
      <c r="D11" s="51"/>
      <c r="E11" s="51"/>
      <c r="F11" s="69">
        <f t="shared" ref="F11" si="4">C11+D11+E11</f>
        <v>138.027298</v>
      </c>
      <c r="G11" s="53"/>
      <c r="H11" s="22" t="s">
        <v>24</v>
      </c>
      <c r="I11" s="22">
        <v>313</v>
      </c>
      <c r="J11" s="29">
        <f t="shared" ref="J11" si="5">F11/I11*10000</f>
        <v>4409.81782747604</v>
      </c>
      <c r="K11" s="31"/>
    </row>
    <row r="12" s="4" customFormat="1" ht="30" customHeight="1" spans="1:11">
      <c r="A12" s="22">
        <v>5</v>
      </c>
      <c r="B12" s="31" t="s">
        <v>25</v>
      </c>
      <c r="C12" s="69">
        <v>156.417515</v>
      </c>
      <c r="D12" s="51"/>
      <c r="E12" s="51"/>
      <c r="F12" s="69">
        <f t="shared" si="0"/>
        <v>156.417515</v>
      </c>
      <c r="G12" s="53"/>
      <c r="H12" s="22" t="s">
        <v>19</v>
      </c>
      <c r="I12" s="22">
        <v>18.352</v>
      </c>
      <c r="J12" s="29">
        <f t="shared" si="3"/>
        <v>85231.8630122058</v>
      </c>
      <c r="K12" s="31"/>
    </row>
    <row r="13" s="4" customFormat="1" ht="30" customHeight="1" spans="1:11">
      <c r="A13" s="22">
        <v>6</v>
      </c>
      <c r="B13" s="31" t="s">
        <v>26</v>
      </c>
      <c r="C13" s="69">
        <v>180.079308</v>
      </c>
      <c r="D13" s="51"/>
      <c r="E13" s="51"/>
      <c r="F13" s="69">
        <f t="shared" si="0"/>
        <v>180.079308</v>
      </c>
      <c r="G13" s="53"/>
      <c r="H13" s="22"/>
      <c r="I13" s="22"/>
      <c r="J13" s="29"/>
      <c r="K13" s="31"/>
    </row>
    <row r="14" s="4" customFormat="1" ht="30" customHeight="1" spans="1:11">
      <c r="A14" s="75" t="s">
        <v>27</v>
      </c>
      <c r="B14" s="30" t="s">
        <v>28</v>
      </c>
      <c r="C14" s="46">
        <v>0</v>
      </c>
      <c r="D14" s="46">
        <v>0</v>
      </c>
      <c r="E14" s="68">
        <v>74.718674</v>
      </c>
      <c r="F14" s="68">
        <f t="shared" ref="F14:F16" si="6">C14+D14+E14</f>
        <v>74.718674</v>
      </c>
      <c r="G14" s="48">
        <f t="shared" ref="G14:G16" si="7">F14/$F$5</f>
        <v>0.0173559484245888</v>
      </c>
      <c r="H14" s="22"/>
      <c r="I14" s="22"/>
      <c r="J14" s="29"/>
      <c r="K14" s="31"/>
    </row>
    <row r="15" s="4" customFormat="1" ht="30" customHeight="1" spans="1:11">
      <c r="A15" s="22">
        <v>1</v>
      </c>
      <c r="B15" s="31" t="s">
        <v>29</v>
      </c>
      <c r="C15" s="51"/>
      <c r="D15" s="51"/>
      <c r="E15" s="69">
        <v>58.214674</v>
      </c>
      <c r="F15" s="69">
        <f t="shared" si="6"/>
        <v>58.214674</v>
      </c>
      <c r="G15" s="53">
        <f t="shared" si="7"/>
        <v>0.0135223341824595</v>
      </c>
      <c r="H15" s="22"/>
      <c r="I15" s="22"/>
      <c r="J15" s="29"/>
      <c r="K15" s="31"/>
    </row>
    <row r="16" s="4" customFormat="1" ht="30" customHeight="1" spans="1:11">
      <c r="A16" s="22">
        <v>2</v>
      </c>
      <c r="B16" s="31" t="s">
        <v>30</v>
      </c>
      <c r="C16" s="51"/>
      <c r="D16" s="51"/>
      <c r="E16" s="69">
        <v>16.504</v>
      </c>
      <c r="F16" s="69">
        <f t="shared" si="6"/>
        <v>16.504</v>
      </c>
      <c r="G16" s="53">
        <f t="shared" si="7"/>
        <v>0.00383361424212926</v>
      </c>
      <c r="H16" s="22"/>
      <c r="I16" s="22"/>
      <c r="J16" s="29"/>
      <c r="K16" s="31"/>
    </row>
    <row r="17" s="3" customFormat="1" ht="30" customHeight="1" spans="1:11">
      <c r="A17" s="75" t="s">
        <v>31</v>
      </c>
      <c r="B17" s="30" t="s">
        <v>32</v>
      </c>
      <c r="C17" s="46">
        <v>0</v>
      </c>
      <c r="D17" s="46">
        <v>0</v>
      </c>
      <c r="E17" s="68">
        <v>409.705941</v>
      </c>
      <c r="F17" s="68">
        <f t="shared" si="0"/>
        <v>409.705941</v>
      </c>
      <c r="G17" s="48">
        <f t="shared" ref="G17:G24" si="8">F17/$F$5</f>
        <v>0.0951681126092203</v>
      </c>
      <c r="H17" s="22"/>
      <c r="I17" s="22"/>
      <c r="J17" s="29"/>
      <c r="K17" s="30"/>
    </row>
    <row r="18" s="4" customFormat="1" ht="30" customHeight="1" spans="1:11">
      <c r="A18" s="22">
        <v>1</v>
      </c>
      <c r="B18" s="31" t="s">
        <v>33</v>
      </c>
      <c r="C18" s="51"/>
      <c r="D18" s="51"/>
      <c r="E18" s="69">
        <v>226.919372</v>
      </c>
      <c r="F18" s="69">
        <f t="shared" si="0"/>
        <v>226.919372</v>
      </c>
      <c r="G18" s="53">
        <f t="shared" si="8"/>
        <v>0.052709727115501</v>
      </c>
      <c r="H18" s="22"/>
      <c r="I18" s="22"/>
      <c r="J18" s="29"/>
      <c r="K18" s="31"/>
    </row>
    <row r="19" s="4" customFormat="1" ht="30" customHeight="1" spans="1:11">
      <c r="A19" s="22">
        <v>2</v>
      </c>
      <c r="B19" s="31" t="s">
        <v>34</v>
      </c>
      <c r="C19" s="51"/>
      <c r="D19" s="51"/>
      <c r="E19" s="69">
        <v>92.598523</v>
      </c>
      <c r="F19" s="69">
        <f t="shared" si="0"/>
        <v>92.598523</v>
      </c>
      <c r="G19" s="53">
        <f t="shared" si="8"/>
        <v>0.0215091503013169</v>
      </c>
      <c r="H19" s="22"/>
      <c r="I19" s="22"/>
      <c r="J19" s="29"/>
      <c r="K19" s="31"/>
    </row>
    <row r="20" s="4" customFormat="1" ht="30" customHeight="1" spans="1:11">
      <c r="A20" s="22">
        <v>3</v>
      </c>
      <c r="B20" s="31" t="s">
        <v>35</v>
      </c>
      <c r="C20" s="51"/>
      <c r="D20" s="51"/>
      <c r="E20" s="69">
        <v>57.6</v>
      </c>
      <c r="F20" s="69">
        <f t="shared" si="0"/>
        <v>57.6</v>
      </c>
      <c r="G20" s="53">
        <f t="shared" si="8"/>
        <v>0.0133795552803348</v>
      </c>
      <c r="H20" s="22"/>
      <c r="I20" s="22"/>
      <c r="J20" s="29"/>
      <c r="K20" s="31"/>
    </row>
    <row r="21" s="4" customFormat="1" ht="30" customHeight="1" spans="1:11">
      <c r="A21" s="22">
        <v>4</v>
      </c>
      <c r="B21" s="31" t="s">
        <v>36</v>
      </c>
      <c r="C21" s="51"/>
      <c r="D21" s="51"/>
      <c r="E21" s="69">
        <v>3.725456</v>
      </c>
      <c r="F21" s="69">
        <f t="shared" ref="F21" si="9">C21+D21+E21</f>
        <v>3.725456</v>
      </c>
      <c r="G21" s="53">
        <f t="shared" ref="G21" si="10">F21/$F$5</f>
        <v>0.000865363619730121</v>
      </c>
      <c r="H21" s="22"/>
      <c r="I21" s="22"/>
      <c r="J21" s="29"/>
      <c r="K21" s="31"/>
    </row>
    <row r="22" s="4" customFormat="1" ht="30" customHeight="1" spans="1:11">
      <c r="A22" s="22">
        <v>5</v>
      </c>
      <c r="B22" s="31" t="s">
        <v>37</v>
      </c>
      <c r="C22" s="51"/>
      <c r="D22" s="51"/>
      <c r="E22" s="69">
        <v>14.4</v>
      </c>
      <c r="F22" s="69">
        <f t="shared" ref="F22" si="11">C22+D22+E22</f>
        <v>14.4</v>
      </c>
      <c r="G22" s="53">
        <f t="shared" ref="G22" si="12">F22/$F$5</f>
        <v>0.0033448888200837</v>
      </c>
      <c r="H22" s="22"/>
      <c r="I22" s="22"/>
      <c r="J22" s="29"/>
      <c r="K22" s="31"/>
    </row>
    <row r="23" s="4" customFormat="1" ht="30" customHeight="1" spans="1:11">
      <c r="A23" s="22">
        <v>6</v>
      </c>
      <c r="B23" s="31" t="s">
        <v>38</v>
      </c>
      <c r="C23" s="51"/>
      <c r="D23" s="51"/>
      <c r="E23" s="69">
        <v>14.462591</v>
      </c>
      <c r="F23" s="69">
        <f t="shared" si="0"/>
        <v>14.462591</v>
      </c>
      <c r="G23" s="53">
        <f t="shared" si="8"/>
        <v>0.00335942770453772</v>
      </c>
      <c r="H23" s="22"/>
      <c r="I23" s="22"/>
      <c r="J23" s="29"/>
      <c r="K23" s="31"/>
    </row>
    <row r="24" s="3" customFormat="1" ht="30" customHeight="1" spans="1:11">
      <c r="A24" s="75" t="s">
        <v>39</v>
      </c>
      <c r="B24" s="30" t="s">
        <v>40</v>
      </c>
      <c r="C24" s="46">
        <v>0</v>
      </c>
      <c r="D24" s="46">
        <v>0</v>
      </c>
      <c r="E24" s="68">
        <v>205.003611</v>
      </c>
      <c r="F24" s="68">
        <f t="shared" si="0"/>
        <v>205.003611</v>
      </c>
      <c r="G24" s="48">
        <f t="shared" si="8"/>
        <v>0.0476190476743533</v>
      </c>
      <c r="H24" s="22"/>
      <c r="I24" s="22"/>
      <c r="J24" s="29"/>
      <c r="K24" s="30"/>
    </row>
    <row r="25" spans="1:11">
      <c r="A25"/>
      <c r="B25" s="28"/>
      <c r="C25"/>
      <c r="D25"/>
      <c r="E25"/>
      <c r="F25" s="70"/>
      <c r="G25"/>
      <c r="H25"/>
      <c r="I25"/>
      <c r="J25"/>
      <c r="K25" s="28"/>
    </row>
    <row r="26" spans="1:11">
      <c r="A26"/>
      <c r="B26" s="28"/>
      <c r="C26"/>
      <c r="D26"/>
      <c r="E26"/>
      <c r="F26" s="70"/>
      <c r="G26"/>
      <c r="H26"/>
      <c r="I26"/>
      <c r="J26"/>
      <c r="K26" s="28"/>
    </row>
    <row r="27" spans="1:11">
      <c r="A27"/>
      <c r="B27" s="28"/>
      <c r="C27"/>
      <c r="D27"/>
      <c r="E27"/>
      <c r="F27" s="70"/>
      <c r="G27"/>
      <c r="H27"/>
      <c r="I27"/>
      <c r="J27"/>
      <c r="K27" s="28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47916666666667" right="0.66875" top="0.747916666666667" bottom="0.590277777777778" header="0.511805555555556" footer="0.51180555555555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selection activeCell="H6" sqref="H6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6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10.8796296296296" style="5" customWidth="1"/>
    <col min="11" max="11" width="5.75" style="6" customWidth="1"/>
  </cols>
  <sheetData>
    <row r="1" ht="61.5" customHeight="1" spans="1:11">
      <c r="A1" s="7" t="s">
        <v>41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23" t="s">
        <v>2</v>
      </c>
      <c r="B2" s="24" t="s">
        <v>3</v>
      </c>
      <c r="C2" s="23" t="s">
        <v>4</v>
      </c>
      <c r="D2" s="23"/>
      <c r="E2" s="23"/>
      <c r="F2" s="23"/>
      <c r="G2" s="24" t="s">
        <v>5</v>
      </c>
      <c r="H2" s="23" t="s">
        <v>6</v>
      </c>
      <c r="I2" s="23"/>
      <c r="J2" s="23"/>
      <c r="K2" s="24" t="s">
        <v>7</v>
      </c>
    </row>
    <row r="3" s="2" customFormat="1" ht="51.95" customHeight="1" spans="1:11">
      <c r="A3" s="24"/>
      <c r="B3" s="24"/>
      <c r="C3" s="24" t="s">
        <v>8</v>
      </c>
      <c r="D3" s="24" t="s">
        <v>9</v>
      </c>
      <c r="E3" s="24" t="s">
        <v>10</v>
      </c>
      <c r="F3" s="66" t="s">
        <v>11</v>
      </c>
      <c r="G3" s="24"/>
      <c r="H3" s="24" t="s">
        <v>12</v>
      </c>
      <c r="I3" s="24" t="s">
        <v>13</v>
      </c>
      <c r="J3" s="24" t="s">
        <v>14</v>
      </c>
      <c r="K3" s="24"/>
    </row>
    <row r="4" s="3" customFormat="1" ht="39.75" customHeight="1" spans="1:11">
      <c r="A4" s="17"/>
      <c r="B4" s="18" t="s">
        <v>15</v>
      </c>
      <c r="C4" s="67">
        <f>F5</f>
        <v>110.3031</v>
      </c>
      <c r="D4" s="46">
        <v>0</v>
      </c>
      <c r="E4" s="46">
        <f>E11+E16</f>
        <v>22.0792</v>
      </c>
      <c r="F4" s="68">
        <f>C4+D4+E4</f>
        <v>132.3823</v>
      </c>
      <c r="G4" s="48"/>
      <c r="H4" s="23"/>
      <c r="I4" s="23"/>
      <c r="J4" s="38"/>
      <c r="K4" s="18"/>
    </row>
    <row r="5" s="3" customFormat="1" ht="39.75" customHeight="1" spans="1:11">
      <c r="A5" s="17" t="s">
        <v>16</v>
      </c>
      <c r="B5" s="18" t="s">
        <v>17</v>
      </c>
      <c r="C5" s="68">
        <v>110.3031</v>
      </c>
      <c r="D5" s="46">
        <v>0</v>
      </c>
      <c r="E5" s="46">
        <v>0</v>
      </c>
      <c r="F5" s="68">
        <f t="shared" ref="F5:F16" si="0">C5+D5+E5</f>
        <v>110.3031</v>
      </c>
      <c r="G5" s="48">
        <f>F5/$F$4</f>
        <v>0.833216374092307</v>
      </c>
      <c r="H5" s="23"/>
      <c r="I5" s="23"/>
      <c r="J5" s="38"/>
      <c r="K5" s="18"/>
    </row>
    <row r="6" s="4" customFormat="1" ht="39.75" customHeight="1" spans="1:11">
      <c r="A6" s="23">
        <v>1</v>
      </c>
      <c r="B6" s="24" t="s">
        <v>20</v>
      </c>
      <c r="C6" s="69">
        <v>3.5874</v>
      </c>
      <c r="D6" s="51"/>
      <c r="E6" s="51"/>
      <c r="F6" s="69">
        <f t="shared" si="0"/>
        <v>3.5874</v>
      </c>
      <c r="G6" s="53"/>
      <c r="H6" s="23" t="s">
        <v>19</v>
      </c>
      <c r="I6" s="23">
        <v>1.299</v>
      </c>
      <c r="J6" s="38">
        <f t="shared" ref="J6:J9" si="1">F6/I6*10000</f>
        <v>27616.6281755196</v>
      </c>
      <c r="K6" s="24"/>
    </row>
    <row r="7" s="4" customFormat="1" ht="39.75" customHeight="1" spans="1:11">
      <c r="A7" s="23">
        <v>2</v>
      </c>
      <c r="B7" s="24" t="s">
        <v>21</v>
      </c>
      <c r="C7" s="69">
        <v>96.6844</v>
      </c>
      <c r="D7" s="51"/>
      <c r="E7" s="51"/>
      <c r="F7" s="69">
        <f t="shared" si="0"/>
        <v>96.6844</v>
      </c>
      <c r="G7" s="53"/>
      <c r="H7" s="23" t="s">
        <v>19</v>
      </c>
      <c r="I7" s="23">
        <v>1.299</v>
      </c>
      <c r="J7" s="38">
        <f t="shared" si="1"/>
        <v>744298.691301001</v>
      </c>
      <c r="K7" s="24"/>
    </row>
    <row r="8" s="4" customFormat="1" ht="39.75" customHeight="1" spans="1:11">
      <c r="A8" s="23">
        <v>3</v>
      </c>
      <c r="B8" s="24" t="s">
        <v>42</v>
      </c>
      <c r="C8" s="69">
        <v>2.9416</v>
      </c>
      <c r="D8" s="51"/>
      <c r="E8" s="51"/>
      <c r="F8" s="69">
        <f t="shared" si="0"/>
        <v>2.9416</v>
      </c>
      <c r="G8" s="53"/>
      <c r="H8" s="23" t="s">
        <v>43</v>
      </c>
      <c r="I8" s="23">
        <v>1</v>
      </c>
      <c r="J8" s="38">
        <f t="shared" si="1"/>
        <v>29416</v>
      </c>
      <c r="K8" s="24"/>
    </row>
    <row r="9" s="4" customFormat="1" ht="39.75" customHeight="1" spans="1:11">
      <c r="A9" s="23">
        <v>4</v>
      </c>
      <c r="B9" s="24" t="s">
        <v>25</v>
      </c>
      <c r="C9" s="69">
        <v>0.6493</v>
      </c>
      <c r="D9" s="51"/>
      <c r="E9" s="51"/>
      <c r="F9" s="69">
        <f t="shared" si="0"/>
        <v>0.6493</v>
      </c>
      <c r="G9" s="53"/>
      <c r="H9" s="23" t="s">
        <v>19</v>
      </c>
      <c r="I9" s="23">
        <v>1.299</v>
      </c>
      <c r="J9" s="38">
        <f t="shared" si="1"/>
        <v>4998.46035411855</v>
      </c>
      <c r="K9" s="24"/>
    </row>
    <row r="10" s="4" customFormat="1" ht="39.75" customHeight="1" spans="1:11">
      <c r="A10" s="23">
        <v>5</v>
      </c>
      <c r="B10" s="24" t="s">
        <v>26</v>
      </c>
      <c r="C10" s="69">
        <v>6.4404</v>
      </c>
      <c r="D10" s="51"/>
      <c r="E10" s="51"/>
      <c r="F10" s="69">
        <f t="shared" si="0"/>
        <v>6.4404</v>
      </c>
      <c r="G10" s="53"/>
      <c r="H10" s="23"/>
      <c r="I10" s="23"/>
      <c r="J10" s="38"/>
      <c r="K10" s="24"/>
    </row>
    <row r="11" s="3" customFormat="1" ht="39.75" customHeight="1" spans="1:11">
      <c r="A11" s="17" t="s">
        <v>31</v>
      </c>
      <c r="B11" s="18" t="s">
        <v>32</v>
      </c>
      <c r="C11" s="46">
        <v>0</v>
      </c>
      <c r="D11" s="46">
        <v>0</v>
      </c>
      <c r="E11" s="68">
        <v>15.7753</v>
      </c>
      <c r="F11" s="68">
        <f t="shared" si="0"/>
        <v>15.7753</v>
      </c>
      <c r="G11" s="48">
        <f t="shared" ref="G11:G16" si="2">F11/$F$4</f>
        <v>0.119164722172073</v>
      </c>
      <c r="H11" s="23"/>
      <c r="I11" s="23"/>
      <c r="J11" s="38"/>
      <c r="K11" s="18"/>
    </row>
    <row r="12" s="4" customFormat="1" ht="39.75" customHeight="1" spans="1:11">
      <c r="A12" s="23">
        <v>1</v>
      </c>
      <c r="B12" s="24" t="s">
        <v>33</v>
      </c>
      <c r="C12" s="51"/>
      <c r="D12" s="51"/>
      <c r="E12" s="69">
        <v>8.8341</v>
      </c>
      <c r="F12" s="69">
        <f t="shared" si="0"/>
        <v>8.8341</v>
      </c>
      <c r="G12" s="53">
        <f t="shared" si="2"/>
        <v>0.0667317307525251</v>
      </c>
      <c r="H12" s="23"/>
      <c r="I12" s="23"/>
      <c r="J12" s="38"/>
      <c r="K12" s="24"/>
    </row>
    <row r="13" s="4" customFormat="1" ht="39.75" customHeight="1" spans="1:11">
      <c r="A13" s="23">
        <v>2</v>
      </c>
      <c r="B13" s="24" t="s">
        <v>34</v>
      </c>
      <c r="C13" s="51"/>
      <c r="D13" s="51"/>
      <c r="E13" s="69">
        <v>5.5</v>
      </c>
      <c r="F13" s="69">
        <f t="shared" si="0"/>
        <v>5.5</v>
      </c>
      <c r="G13" s="53">
        <f t="shared" si="2"/>
        <v>0.0415463396541683</v>
      </c>
      <c r="H13" s="23"/>
      <c r="I13" s="23"/>
      <c r="J13" s="38"/>
      <c r="K13" s="24"/>
    </row>
    <row r="14" s="4" customFormat="1" ht="39.75" customHeight="1" spans="1:11">
      <c r="A14" s="23">
        <v>3</v>
      </c>
      <c r="B14" s="24" t="s">
        <v>35</v>
      </c>
      <c r="C14" s="51"/>
      <c r="D14" s="51"/>
      <c r="E14" s="69">
        <v>1</v>
      </c>
      <c r="F14" s="69">
        <f t="shared" si="0"/>
        <v>1</v>
      </c>
      <c r="G14" s="53">
        <f t="shared" si="2"/>
        <v>0.0075538799371215</v>
      </c>
      <c r="H14" s="23"/>
      <c r="I14" s="23"/>
      <c r="J14" s="38"/>
      <c r="K14" s="24"/>
    </row>
    <row r="15" s="4" customFormat="1" ht="39.75" customHeight="1" spans="1:11">
      <c r="A15" s="23">
        <v>4</v>
      </c>
      <c r="B15" s="24" t="s">
        <v>38</v>
      </c>
      <c r="C15" s="51"/>
      <c r="D15" s="51"/>
      <c r="E15" s="69">
        <v>0.4412</v>
      </c>
      <c r="F15" s="69">
        <f t="shared" si="0"/>
        <v>0.4412</v>
      </c>
      <c r="G15" s="53">
        <f t="shared" si="2"/>
        <v>0.00333277182825801</v>
      </c>
      <c r="H15" s="23"/>
      <c r="I15" s="23"/>
      <c r="J15" s="38"/>
      <c r="K15" s="24"/>
    </row>
    <row r="16" s="3" customFormat="1" ht="39.75" customHeight="1" spans="1:11">
      <c r="A16" s="17" t="s">
        <v>39</v>
      </c>
      <c r="B16" s="18" t="s">
        <v>40</v>
      </c>
      <c r="C16" s="46">
        <v>0</v>
      </c>
      <c r="D16" s="46">
        <v>0</v>
      </c>
      <c r="E16" s="68">
        <v>6.3039</v>
      </c>
      <c r="F16" s="68">
        <f t="shared" si="0"/>
        <v>6.3039</v>
      </c>
      <c r="G16" s="48">
        <f t="shared" si="2"/>
        <v>0.0476189037356202</v>
      </c>
      <c r="H16" s="23"/>
      <c r="I16" s="23"/>
      <c r="J16" s="38"/>
      <c r="K16" s="18"/>
    </row>
    <row r="17" spans="1:11">
      <c r="A17"/>
      <c r="B17" s="28"/>
      <c r="C17"/>
      <c r="D17"/>
      <c r="E17"/>
      <c r="F17" s="70"/>
      <c r="G17"/>
      <c r="H17"/>
      <c r="I17"/>
      <c r="J17"/>
      <c r="K17" s="28"/>
    </row>
    <row r="18" spans="1:11">
      <c r="A18"/>
      <c r="B18" s="28"/>
      <c r="C18"/>
      <c r="D18"/>
      <c r="E18"/>
      <c r="F18" s="70"/>
      <c r="G18"/>
      <c r="H18"/>
      <c r="I18"/>
      <c r="J18"/>
      <c r="K18" s="28"/>
    </row>
    <row r="19" spans="1:11">
      <c r="A19"/>
      <c r="B19" s="28"/>
      <c r="C19"/>
      <c r="D19"/>
      <c r="E19"/>
      <c r="F19" s="70"/>
      <c r="G19"/>
      <c r="H19"/>
      <c r="I19"/>
      <c r="J19"/>
      <c r="K19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B4" sqref="B4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44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23" t="s">
        <v>2</v>
      </c>
      <c r="B2" s="24" t="s">
        <v>3</v>
      </c>
      <c r="C2" s="23" t="s">
        <v>4</v>
      </c>
      <c r="D2" s="23"/>
      <c r="E2" s="23"/>
      <c r="F2" s="23"/>
      <c r="G2" s="24" t="s">
        <v>5</v>
      </c>
      <c r="H2" s="23" t="s">
        <v>6</v>
      </c>
      <c r="I2" s="23"/>
      <c r="J2" s="23"/>
      <c r="K2" s="24" t="s">
        <v>7</v>
      </c>
    </row>
    <row r="3" s="2" customFormat="1" ht="51.95" customHeight="1" spans="1:11">
      <c r="A3" s="24"/>
      <c r="B3" s="24"/>
      <c r="C3" s="24" t="s">
        <v>8</v>
      </c>
      <c r="D3" s="24" t="s">
        <v>9</v>
      </c>
      <c r="E3" s="24" t="s">
        <v>10</v>
      </c>
      <c r="F3" s="24" t="s">
        <v>11</v>
      </c>
      <c r="G3" s="24"/>
      <c r="H3" s="24" t="s">
        <v>12</v>
      </c>
      <c r="I3" s="24" t="s">
        <v>13</v>
      </c>
      <c r="J3" s="24" t="s">
        <v>14</v>
      </c>
      <c r="K3" s="24"/>
    </row>
    <row r="4" s="3" customFormat="1" ht="39.75" customHeight="1" spans="1:11">
      <c r="A4" s="17"/>
      <c r="B4" s="18" t="s">
        <v>15</v>
      </c>
      <c r="C4" s="47">
        <f>C5</f>
        <v>37.4355</v>
      </c>
      <c r="D4" s="46">
        <v>0</v>
      </c>
      <c r="E4" s="46">
        <f>F10+F15</f>
        <v>11.4286</v>
      </c>
      <c r="F4" s="47">
        <f>C4+D4+E4</f>
        <v>48.8641</v>
      </c>
      <c r="G4" s="48"/>
      <c r="H4" s="61"/>
      <c r="I4" s="61"/>
      <c r="J4" s="62"/>
      <c r="K4" s="63"/>
    </row>
    <row r="5" s="3" customFormat="1" ht="39.75" customHeight="1" spans="1:11">
      <c r="A5" s="17" t="s">
        <v>16</v>
      </c>
      <c r="B5" s="18" t="s">
        <v>17</v>
      </c>
      <c r="C5" s="47">
        <v>37.4355</v>
      </c>
      <c r="D5" s="46">
        <v>0</v>
      </c>
      <c r="E5" s="46">
        <v>0</v>
      </c>
      <c r="F5" s="47">
        <f t="shared" ref="F5:F15" si="0">C5+D5+E5</f>
        <v>37.4355</v>
      </c>
      <c r="G5" s="48">
        <f>F5/$F$4</f>
        <v>0.766114591284808</v>
      </c>
      <c r="H5" s="61"/>
      <c r="I5" s="61"/>
      <c r="J5" s="62"/>
      <c r="K5" s="63"/>
    </row>
    <row r="6" s="3" customFormat="1" ht="39.75" customHeight="1" spans="1:11">
      <c r="A6" s="23">
        <v>1</v>
      </c>
      <c r="B6" s="24" t="s">
        <v>20</v>
      </c>
      <c r="C6" s="52">
        <v>7.7525</v>
      </c>
      <c r="D6" s="51"/>
      <c r="E6" s="51"/>
      <c r="F6" s="52">
        <f t="shared" si="0"/>
        <v>7.7525</v>
      </c>
      <c r="G6" s="53"/>
      <c r="H6" s="61" t="s">
        <v>19</v>
      </c>
      <c r="I6" s="61">
        <v>2.5</v>
      </c>
      <c r="J6" s="62">
        <f>F6/I6*10000</f>
        <v>31010</v>
      </c>
      <c r="K6" s="64"/>
    </row>
    <row r="7" s="4" customFormat="1" ht="39.75" customHeight="1" spans="1:11">
      <c r="A7" s="23">
        <v>2</v>
      </c>
      <c r="B7" s="24" t="s">
        <v>21</v>
      </c>
      <c r="C7" s="52">
        <v>22.8387</v>
      </c>
      <c r="D7" s="51"/>
      <c r="E7" s="51"/>
      <c r="F7" s="52">
        <f t="shared" si="0"/>
        <v>22.8387</v>
      </c>
      <c r="G7" s="53"/>
      <c r="H7" s="61" t="s">
        <v>19</v>
      </c>
      <c r="I7" s="61">
        <v>2.5</v>
      </c>
      <c r="J7" s="62">
        <f t="shared" ref="J7:J9" si="1">F7/I7*10000</f>
        <v>91354.8</v>
      </c>
      <c r="K7" s="64"/>
    </row>
    <row r="8" s="4" customFormat="1" ht="39.75" customHeight="1" spans="1:11">
      <c r="A8" s="23">
        <v>3</v>
      </c>
      <c r="B8" s="24" t="s">
        <v>25</v>
      </c>
      <c r="C8" s="52">
        <v>4.6976</v>
      </c>
      <c r="D8" s="51"/>
      <c r="E8" s="51"/>
      <c r="F8" s="52">
        <f t="shared" si="0"/>
        <v>4.6976</v>
      </c>
      <c r="G8" s="53"/>
      <c r="H8" s="61" t="s">
        <v>19</v>
      </c>
      <c r="I8" s="61">
        <v>2.5</v>
      </c>
      <c r="J8" s="62">
        <f t="shared" si="1"/>
        <v>18790.4</v>
      </c>
      <c r="K8" s="64"/>
    </row>
    <row r="9" s="4" customFormat="1" ht="39.75" customHeight="1" spans="1:11">
      <c r="A9" s="23">
        <v>4</v>
      </c>
      <c r="B9" s="24" t="s">
        <v>26</v>
      </c>
      <c r="C9" s="52">
        <v>2.1467</v>
      </c>
      <c r="D9" s="51"/>
      <c r="E9" s="51"/>
      <c r="F9" s="52">
        <f t="shared" si="0"/>
        <v>2.1467</v>
      </c>
      <c r="G9" s="53"/>
      <c r="H9" s="61" t="s">
        <v>19</v>
      </c>
      <c r="I9" s="61">
        <v>2.5</v>
      </c>
      <c r="J9" s="62">
        <f t="shared" si="1"/>
        <v>8586.8</v>
      </c>
      <c r="K9" s="64"/>
    </row>
    <row r="10" s="4" customFormat="1" ht="39.75" customHeight="1" spans="1:11">
      <c r="A10" s="17" t="s">
        <v>31</v>
      </c>
      <c r="B10" s="18" t="s">
        <v>32</v>
      </c>
      <c r="C10" s="46">
        <v>0</v>
      </c>
      <c r="D10" s="46">
        <v>0</v>
      </c>
      <c r="E10" s="47">
        <v>9.1017</v>
      </c>
      <c r="F10" s="47">
        <f t="shared" si="0"/>
        <v>9.1017</v>
      </c>
      <c r="G10" s="48">
        <f t="shared" ref="G10:G15" si="2">F10/$F$4</f>
        <v>0.186265581480064</v>
      </c>
      <c r="H10" s="61"/>
      <c r="I10" s="61"/>
      <c r="J10" s="62"/>
      <c r="K10" s="63"/>
    </row>
    <row r="11" s="3" customFormat="1" ht="39.75" customHeight="1" spans="1:11">
      <c r="A11" s="23">
        <v>1</v>
      </c>
      <c r="B11" s="24" t="s">
        <v>33</v>
      </c>
      <c r="C11" s="51"/>
      <c r="D11" s="51"/>
      <c r="E11" s="52">
        <v>4.452</v>
      </c>
      <c r="F11" s="52">
        <f t="shared" si="0"/>
        <v>4.452</v>
      </c>
      <c r="G11" s="53">
        <f t="shared" si="2"/>
        <v>0.09110983319042</v>
      </c>
      <c r="H11" s="61"/>
      <c r="I11" s="61"/>
      <c r="J11" s="62"/>
      <c r="K11" s="64"/>
    </row>
    <row r="12" s="3" customFormat="1" ht="39.75" customHeight="1" spans="1:11">
      <c r="A12" s="23">
        <v>2</v>
      </c>
      <c r="B12" s="24" t="s">
        <v>34</v>
      </c>
      <c r="C12" s="51"/>
      <c r="D12" s="51"/>
      <c r="E12" s="52">
        <v>3.5</v>
      </c>
      <c r="F12" s="52">
        <f t="shared" si="0"/>
        <v>3.5</v>
      </c>
      <c r="G12" s="53">
        <f t="shared" si="2"/>
        <v>0.0716272273509591</v>
      </c>
      <c r="H12" s="61"/>
      <c r="I12" s="61"/>
      <c r="J12" s="62"/>
      <c r="K12" s="64"/>
    </row>
    <row r="13" s="4" customFormat="1" ht="39.75" customHeight="1" spans="1:11">
      <c r="A13" s="23">
        <v>3</v>
      </c>
      <c r="B13" s="24" t="s">
        <v>35</v>
      </c>
      <c r="C13" s="51"/>
      <c r="D13" s="51"/>
      <c r="E13" s="52">
        <v>1</v>
      </c>
      <c r="F13" s="52">
        <f t="shared" si="0"/>
        <v>1</v>
      </c>
      <c r="G13" s="53">
        <f t="shared" si="2"/>
        <v>0.020464922100274</v>
      </c>
      <c r="H13" s="61"/>
      <c r="I13" s="61"/>
      <c r="J13" s="62"/>
      <c r="K13" s="64"/>
    </row>
    <row r="14" s="4" customFormat="1" ht="39.75" customHeight="1" spans="1:11">
      <c r="A14" s="23">
        <v>4</v>
      </c>
      <c r="B14" s="24" t="s">
        <v>38</v>
      </c>
      <c r="C14" s="51"/>
      <c r="D14" s="51"/>
      <c r="E14" s="52">
        <v>0.1497</v>
      </c>
      <c r="F14" s="52">
        <f t="shared" si="0"/>
        <v>0.1497</v>
      </c>
      <c r="G14" s="53">
        <f t="shared" si="2"/>
        <v>0.00306359883841102</v>
      </c>
      <c r="H14" s="61"/>
      <c r="I14" s="61"/>
      <c r="J14" s="62"/>
      <c r="K14" s="64"/>
    </row>
    <row r="15" s="3" customFormat="1" ht="39.75" customHeight="1" spans="1:11">
      <c r="A15" s="17" t="s">
        <v>39</v>
      </c>
      <c r="B15" s="18" t="s">
        <v>40</v>
      </c>
      <c r="C15" s="46">
        <v>0</v>
      </c>
      <c r="D15" s="46">
        <v>0</v>
      </c>
      <c r="E15" s="47">
        <v>2.3269</v>
      </c>
      <c r="F15" s="47">
        <f t="shared" si="0"/>
        <v>2.3269</v>
      </c>
      <c r="G15" s="48">
        <f t="shared" si="2"/>
        <v>0.0476198272351276</v>
      </c>
      <c r="H15" s="61"/>
      <c r="I15" s="61"/>
      <c r="J15" s="62"/>
      <c r="K15" s="63"/>
    </row>
    <row r="16" spans="1:11">
      <c r="A16"/>
      <c r="B16" s="28"/>
      <c r="C16"/>
      <c r="D16"/>
      <c r="E16"/>
      <c r="F16"/>
      <c r="G16"/>
      <c r="H16"/>
      <c r="I16"/>
      <c r="J16"/>
      <c r="K16" s="28"/>
    </row>
    <row r="17" spans="1:11">
      <c r="A17"/>
      <c r="B17" s="28"/>
      <c r="C17"/>
      <c r="D17"/>
      <c r="E17"/>
      <c r="F17"/>
      <c r="G17"/>
      <c r="H17"/>
      <c r="I17"/>
      <c r="J17"/>
      <c r="K17" s="28"/>
    </row>
    <row r="18" spans="1:11">
      <c r="A18"/>
      <c r="B18" s="28"/>
      <c r="C18"/>
      <c r="D18"/>
      <c r="E18"/>
      <c r="F18"/>
      <c r="G18"/>
      <c r="H18"/>
      <c r="I18"/>
      <c r="J18"/>
      <c r="K18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0"/>
  <sheetViews>
    <sheetView workbookViewId="0">
      <selection activeCell="L6" sqref="L6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45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54" t="s">
        <v>2</v>
      </c>
      <c r="B2" s="55" t="s">
        <v>3</v>
      </c>
      <c r="C2" s="54" t="s">
        <v>4</v>
      </c>
      <c r="D2" s="54"/>
      <c r="E2" s="54"/>
      <c r="F2" s="54"/>
      <c r="G2" s="55" t="s">
        <v>5</v>
      </c>
      <c r="H2" s="54" t="s">
        <v>6</v>
      </c>
      <c r="I2" s="54"/>
      <c r="J2" s="54"/>
      <c r="K2" s="55" t="s">
        <v>7</v>
      </c>
    </row>
    <row r="3" s="2" customFormat="1" ht="51.95" customHeight="1" spans="1:11">
      <c r="A3" s="55"/>
      <c r="B3" s="55"/>
      <c r="C3" s="55" t="s">
        <v>8</v>
      </c>
      <c r="D3" s="55" t="s">
        <v>9</v>
      </c>
      <c r="E3" s="55" t="s">
        <v>10</v>
      </c>
      <c r="F3" s="55" t="s">
        <v>11</v>
      </c>
      <c r="G3" s="55"/>
      <c r="H3" s="55" t="s">
        <v>12</v>
      </c>
      <c r="I3" s="55" t="s">
        <v>13</v>
      </c>
      <c r="J3" s="55" t="s">
        <v>14</v>
      </c>
      <c r="K3" s="55"/>
    </row>
    <row r="4" s="3" customFormat="1" ht="39.75" customHeight="1" spans="1:11">
      <c r="A4" s="56"/>
      <c r="B4" s="57" t="s">
        <v>15</v>
      </c>
      <c r="C4" s="46">
        <f>C5</f>
        <v>125.6911</v>
      </c>
      <c r="D4" s="46">
        <v>0</v>
      </c>
      <c r="E4" s="46">
        <f>F12+F17</f>
        <v>24.0833</v>
      </c>
      <c r="F4" s="58">
        <f>C4+D4+E4</f>
        <v>149.7744</v>
      </c>
      <c r="G4" s="48"/>
      <c r="H4" s="54"/>
      <c r="I4" s="54"/>
      <c r="J4" s="60"/>
      <c r="K4" s="57"/>
    </row>
    <row r="5" s="3" customFormat="1" ht="39.75" customHeight="1" spans="1:11">
      <c r="A5" s="56" t="s">
        <v>16</v>
      </c>
      <c r="B5" s="57" t="s">
        <v>17</v>
      </c>
      <c r="C5" s="58">
        <v>125.6911</v>
      </c>
      <c r="D5" s="46">
        <v>0</v>
      </c>
      <c r="E5" s="46">
        <v>0</v>
      </c>
      <c r="F5" s="58">
        <f t="shared" ref="F5:F17" si="0">C5+D5+E5</f>
        <v>125.6911</v>
      </c>
      <c r="G5" s="48">
        <f>F5/$F$4</f>
        <v>0.839202827719557</v>
      </c>
      <c r="H5" s="54"/>
      <c r="I5" s="54"/>
      <c r="J5" s="60"/>
      <c r="K5" s="57"/>
    </row>
    <row r="6" s="3" customFormat="1" ht="39.75" customHeight="1" spans="1:11">
      <c r="A6" s="54">
        <v>1</v>
      </c>
      <c r="B6" s="55" t="s">
        <v>20</v>
      </c>
      <c r="C6" s="59">
        <v>17.9721</v>
      </c>
      <c r="D6" s="51"/>
      <c r="E6" s="51"/>
      <c r="F6" s="59">
        <f t="shared" si="0"/>
        <v>17.9721</v>
      </c>
      <c r="G6" s="53"/>
      <c r="H6" s="54" t="s">
        <v>19</v>
      </c>
      <c r="I6" s="54">
        <v>1.351</v>
      </c>
      <c r="J6" s="60">
        <f>F6/I6</f>
        <v>13.3028127313101</v>
      </c>
      <c r="K6" s="55"/>
    </row>
    <row r="7" s="4" customFormat="1" ht="39.75" customHeight="1" spans="1:11">
      <c r="A7" s="54">
        <v>2</v>
      </c>
      <c r="B7" s="55" t="s">
        <v>21</v>
      </c>
      <c r="C7" s="59">
        <v>82.1957</v>
      </c>
      <c r="D7" s="51"/>
      <c r="E7" s="51"/>
      <c r="F7" s="59">
        <f t="shared" si="0"/>
        <v>82.1957</v>
      </c>
      <c r="G7" s="53"/>
      <c r="H7" s="54" t="s">
        <v>19</v>
      </c>
      <c r="I7" s="54">
        <v>1.351</v>
      </c>
      <c r="J7" s="60">
        <f t="shared" ref="J7:J11" si="1">F7/I7</f>
        <v>60.840636565507</v>
      </c>
      <c r="K7" s="55"/>
    </row>
    <row r="8" s="4" customFormat="1" ht="39.75" customHeight="1" spans="1:11">
      <c r="A8" s="54">
        <v>3</v>
      </c>
      <c r="B8" s="55" t="s">
        <v>46</v>
      </c>
      <c r="C8" s="59">
        <v>2.252</v>
      </c>
      <c r="D8" s="51"/>
      <c r="E8" s="51"/>
      <c r="F8" s="59">
        <f t="shared" si="0"/>
        <v>2.252</v>
      </c>
      <c r="G8" s="53"/>
      <c r="H8" s="54" t="s">
        <v>43</v>
      </c>
      <c r="I8" s="54">
        <v>1</v>
      </c>
      <c r="J8" s="60">
        <f t="shared" ref="J8" si="2">F8/I8</f>
        <v>2.252</v>
      </c>
      <c r="K8" s="55"/>
    </row>
    <row r="9" s="4" customFormat="1" ht="39.75" customHeight="1" spans="1:11">
      <c r="A9" s="54">
        <v>4</v>
      </c>
      <c r="B9" s="55" t="s">
        <v>23</v>
      </c>
      <c r="C9" s="59">
        <v>11.8098</v>
      </c>
      <c r="D9" s="51"/>
      <c r="E9" s="51"/>
      <c r="F9" s="59">
        <f t="shared" si="0"/>
        <v>11.8098</v>
      </c>
      <c r="G9" s="53"/>
      <c r="H9" s="54" t="s">
        <v>24</v>
      </c>
      <c r="I9" s="54">
        <v>15</v>
      </c>
      <c r="J9" s="60">
        <f t="shared" si="1"/>
        <v>0.78732</v>
      </c>
      <c r="K9" s="55"/>
    </row>
    <row r="10" s="4" customFormat="1" ht="39.75" customHeight="1" spans="1:11">
      <c r="A10" s="54">
        <v>5</v>
      </c>
      <c r="B10" s="55" t="s">
        <v>25</v>
      </c>
      <c r="C10" s="59">
        <v>4.1059</v>
      </c>
      <c r="D10" s="51"/>
      <c r="E10" s="51"/>
      <c r="F10" s="59">
        <f t="shared" si="0"/>
        <v>4.1059</v>
      </c>
      <c r="G10" s="53"/>
      <c r="H10" s="54" t="s">
        <v>19</v>
      </c>
      <c r="I10" s="54">
        <v>1.351</v>
      </c>
      <c r="J10" s="60">
        <f t="shared" si="1"/>
        <v>3.03915618060696</v>
      </c>
      <c r="K10" s="55"/>
    </row>
    <row r="11" s="4" customFormat="1" ht="39.75" customHeight="1" spans="1:11">
      <c r="A11" s="54">
        <v>6</v>
      </c>
      <c r="B11" s="55" t="s">
        <v>26</v>
      </c>
      <c r="C11" s="59">
        <v>7.3556</v>
      </c>
      <c r="D11" s="51"/>
      <c r="E11" s="51"/>
      <c r="F11" s="59">
        <f t="shared" si="0"/>
        <v>7.3556</v>
      </c>
      <c r="G11" s="53"/>
      <c r="H11" s="54" t="s">
        <v>19</v>
      </c>
      <c r="I11" s="54">
        <v>1.351</v>
      </c>
      <c r="J11" s="60">
        <f t="shared" si="1"/>
        <v>5.44455958549223</v>
      </c>
      <c r="K11" s="55"/>
    </row>
    <row r="12" s="4" customFormat="1" ht="39.75" customHeight="1" spans="1:11">
      <c r="A12" s="56" t="s">
        <v>31</v>
      </c>
      <c r="B12" s="57" t="s">
        <v>32</v>
      </c>
      <c r="C12" s="46">
        <v>0</v>
      </c>
      <c r="D12" s="46">
        <v>0</v>
      </c>
      <c r="E12" s="58">
        <v>16.9512</v>
      </c>
      <c r="F12" s="58">
        <f t="shared" si="0"/>
        <v>16.9512</v>
      </c>
      <c r="G12" s="48">
        <f t="shared" ref="G12:G17" si="3">F12/$F$4</f>
        <v>0.113178220042945</v>
      </c>
      <c r="H12" s="54"/>
      <c r="I12" s="54"/>
      <c r="J12" s="60"/>
      <c r="K12" s="57"/>
    </row>
    <row r="13" s="4" customFormat="1" ht="39.75" customHeight="1" spans="1:11">
      <c r="A13" s="54">
        <v>1</v>
      </c>
      <c r="B13" s="55" t="s">
        <v>33</v>
      </c>
      <c r="C13" s="51"/>
      <c r="D13" s="51"/>
      <c r="E13" s="59">
        <v>9.9484</v>
      </c>
      <c r="F13" s="59">
        <f t="shared" si="0"/>
        <v>9.9484</v>
      </c>
      <c r="G13" s="53">
        <f t="shared" si="3"/>
        <v>0.0664225662062408</v>
      </c>
      <c r="H13" s="54"/>
      <c r="I13" s="54"/>
      <c r="J13" s="60"/>
      <c r="K13" s="55"/>
    </row>
    <row r="14" s="3" customFormat="1" ht="39.75" customHeight="1" spans="1:11">
      <c r="A14" s="54">
        <v>2</v>
      </c>
      <c r="B14" s="55" t="s">
        <v>34</v>
      </c>
      <c r="C14" s="51"/>
      <c r="D14" s="51"/>
      <c r="E14" s="59">
        <v>5.5</v>
      </c>
      <c r="F14" s="59">
        <f t="shared" si="0"/>
        <v>5.5</v>
      </c>
      <c r="G14" s="53">
        <f t="shared" si="3"/>
        <v>0.0367218963988505</v>
      </c>
      <c r="H14" s="54"/>
      <c r="I14" s="54"/>
      <c r="J14" s="60"/>
      <c r="K14" s="55"/>
    </row>
    <row r="15" s="3" customFormat="1" ht="39.75" customHeight="1" spans="1:11">
      <c r="A15" s="54">
        <v>3</v>
      </c>
      <c r="B15" s="55" t="s">
        <v>35</v>
      </c>
      <c r="C15" s="51"/>
      <c r="D15" s="51"/>
      <c r="E15" s="59">
        <v>1</v>
      </c>
      <c r="F15" s="59">
        <f t="shared" si="0"/>
        <v>1</v>
      </c>
      <c r="G15" s="53">
        <f t="shared" si="3"/>
        <v>0.00667670843615464</v>
      </c>
      <c r="H15" s="54"/>
      <c r="I15" s="54"/>
      <c r="J15" s="60"/>
      <c r="K15" s="55"/>
    </row>
    <row r="16" s="4" customFormat="1" ht="39.75" customHeight="1" spans="1:11">
      <c r="A16" s="54">
        <v>4</v>
      </c>
      <c r="B16" s="55" t="s">
        <v>38</v>
      </c>
      <c r="C16" s="51"/>
      <c r="D16" s="51"/>
      <c r="E16" s="59">
        <v>0.5028</v>
      </c>
      <c r="F16" s="59">
        <f t="shared" si="0"/>
        <v>0.5028</v>
      </c>
      <c r="G16" s="53">
        <f t="shared" si="3"/>
        <v>0.00335704900169855</v>
      </c>
      <c r="H16" s="54"/>
      <c r="I16" s="54"/>
      <c r="J16" s="60"/>
      <c r="K16" s="55"/>
    </row>
    <row r="17" s="4" customFormat="1" ht="39.75" customHeight="1" spans="1:11">
      <c r="A17" s="56" t="s">
        <v>39</v>
      </c>
      <c r="B17" s="57" t="s">
        <v>40</v>
      </c>
      <c r="C17" s="46">
        <v>0</v>
      </c>
      <c r="D17" s="46">
        <v>0</v>
      </c>
      <c r="E17" s="58">
        <v>7.1321</v>
      </c>
      <c r="F17" s="58">
        <f t="shared" si="0"/>
        <v>7.1321</v>
      </c>
      <c r="G17" s="48">
        <f t="shared" si="3"/>
        <v>0.0476189522374985</v>
      </c>
      <c r="H17" s="54"/>
      <c r="I17" s="54"/>
      <c r="J17" s="60"/>
      <c r="K17" s="57"/>
    </row>
    <row r="18" spans="1:11">
      <c r="A18"/>
      <c r="B18" s="28"/>
      <c r="C18"/>
      <c r="D18"/>
      <c r="E18"/>
      <c r="F18"/>
      <c r="G18"/>
      <c r="H18"/>
      <c r="I18"/>
      <c r="J18"/>
      <c r="K18" s="28"/>
    </row>
    <row r="19" spans="1:11">
      <c r="A19"/>
      <c r="B19" s="28"/>
      <c r="C19"/>
      <c r="D19"/>
      <c r="E19"/>
      <c r="F19"/>
      <c r="G19"/>
      <c r="H19"/>
      <c r="I19"/>
      <c r="J19"/>
      <c r="K19" s="28"/>
    </row>
    <row r="20" spans="1:11">
      <c r="A20"/>
      <c r="B20" s="28"/>
      <c r="C20"/>
      <c r="D20"/>
      <c r="E20"/>
      <c r="F20"/>
      <c r="G20"/>
      <c r="H20"/>
      <c r="I20"/>
      <c r="J20"/>
      <c r="K20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topLeftCell="A4" workbookViewId="0">
      <selection activeCell="Q15" sqref="Q15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47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39" t="s">
        <v>2</v>
      </c>
      <c r="B2" s="40" t="s">
        <v>3</v>
      </c>
      <c r="C2" s="41" t="s">
        <v>4</v>
      </c>
      <c r="D2" s="42"/>
      <c r="E2" s="42"/>
      <c r="F2" s="43"/>
      <c r="G2" s="40" t="s">
        <v>5</v>
      </c>
      <c r="H2" s="41" t="s">
        <v>6</v>
      </c>
      <c r="I2" s="42"/>
      <c r="J2" s="43"/>
      <c r="K2" s="40" t="s">
        <v>7</v>
      </c>
    </row>
    <row r="3" s="2" customFormat="1" ht="39" customHeight="1" spans="1:11">
      <c r="A3" s="44"/>
      <c r="B3" s="45"/>
      <c r="C3" s="24" t="s">
        <v>8</v>
      </c>
      <c r="D3" s="24" t="s">
        <v>9</v>
      </c>
      <c r="E3" s="24" t="s">
        <v>10</v>
      </c>
      <c r="F3" s="24" t="s">
        <v>11</v>
      </c>
      <c r="G3" s="45"/>
      <c r="H3" s="24" t="s">
        <v>12</v>
      </c>
      <c r="I3" s="24" t="s">
        <v>13</v>
      </c>
      <c r="J3" s="24" t="s">
        <v>14</v>
      </c>
      <c r="K3" s="45"/>
    </row>
    <row r="4" s="3" customFormat="1" ht="39" customHeight="1" spans="1:11">
      <c r="A4" s="17"/>
      <c r="B4" s="18" t="s">
        <v>15</v>
      </c>
      <c r="C4" s="46">
        <f>C5</f>
        <v>163.4146</v>
      </c>
      <c r="D4" s="46">
        <v>0</v>
      </c>
      <c r="E4" s="46">
        <f>F12+F17</f>
        <v>29.1518</v>
      </c>
      <c r="F4" s="47">
        <f>C4+D4+E4</f>
        <v>192.5664</v>
      </c>
      <c r="G4" s="48"/>
      <c r="H4" s="23"/>
      <c r="I4" s="23"/>
      <c r="J4" s="38"/>
      <c r="K4" s="18"/>
    </row>
    <row r="5" s="3" customFormat="1" ht="39" customHeight="1" spans="1:11">
      <c r="A5" s="17" t="s">
        <v>16</v>
      </c>
      <c r="B5" s="18" t="s">
        <v>17</v>
      </c>
      <c r="C5" s="49">
        <v>163.4146</v>
      </c>
      <c r="D5" s="46">
        <v>0</v>
      </c>
      <c r="E5" s="46">
        <v>0</v>
      </c>
      <c r="F5" s="47">
        <f t="shared" ref="F5:F17" si="0">C5+D5+E5</f>
        <v>163.4146</v>
      </c>
      <c r="G5" s="48">
        <f>F5/$F$4</f>
        <v>0.848614296159662</v>
      </c>
      <c r="H5" s="23"/>
      <c r="I5" s="23"/>
      <c r="J5" s="38"/>
      <c r="K5" s="18"/>
    </row>
    <row r="6" s="3" customFormat="1" ht="39" customHeight="1" spans="1:11">
      <c r="A6" s="23">
        <v>1</v>
      </c>
      <c r="B6" s="24" t="s">
        <v>20</v>
      </c>
      <c r="C6" s="50">
        <v>9.5061</v>
      </c>
      <c r="D6" s="51"/>
      <c r="E6" s="51"/>
      <c r="F6" s="52">
        <f t="shared" si="0"/>
        <v>9.5061</v>
      </c>
      <c r="G6" s="53"/>
      <c r="H6" s="23" t="s">
        <v>19</v>
      </c>
      <c r="I6" s="23">
        <v>1.765</v>
      </c>
      <c r="J6" s="38">
        <f>F6/I6*10000</f>
        <v>53858.9235127479</v>
      </c>
      <c r="K6" s="24"/>
    </row>
    <row r="7" s="4" customFormat="1" ht="39" customHeight="1" spans="1:11">
      <c r="A7" s="23">
        <v>2</v>
      </c>
      <c r="B7" s="24" t="s">
        <v>21</v>
      </c>
      <c r="C7" s="50">
        <v>109.2556</v>
      </c>
      <c r="D7" s="51"/>
      <c r="E7" s="51"/>
      <c r="F7" s="52">
        <f t="shared" si="0"/>
        <v>109.2556</v>
      </c>
      <c r="G7" s="53"/>
      <c r="H7" s="23" t="s">
        <v>19</v>
      </c>
      <c r="I7" s="23">
        <v>1.765</v>
      </c>
      <c r="J7" s="38">
        <f>F7/I7*10000</f>
        <v>619011.898016997</v>
      </c>
      <c r="K7" s="24"/>
    </row>
    <row r="8" s="4" customFormat="1" ht="39" customHeight="1" spans="1:11">
      <c r="A8" s="23">
        <v>3</v>
      </c>
      <c r="B8" s="24" t="s">
        <v>46</v>
      </c>
      <c r="C8" s="50">
        <v>8.3168</v>
      </c>
      <c r="D8" s="51"/>
      <c r="E8" s="51"/>
      <c r="F8" s="52">
        <f t="shared" si="0"/>
        <v>8.3168</v>
      </c>
      <c r="G8" s="53"/>
      <c r="H8" s="23" t="s">
        <v>43</v>
      </c>
      <c r="I8" s="23">
        <v>4</v>
      </c>
      <c r="J8" s="38">
        <f t="shared" ref="J8:J11" si="1">F8/I8*10000</f>
        <v>20792</v>
      </c>
      <c r="K8" s="24"/>
    </row>
    <row r="9" s="4" customFormat="1" ht="39" customHeight="1" spans="1:11">
      <c r="A9" s="23">
        <v>4</v>
      </c>
      <c r="B9" s="24" t="s">
        <v>23</v>
      </c>
      <c r="C9" s="50">
        <v>4.2728</v>
      </c>
      <c r="D9" s="51"/>
      <c r="E9" s="51"/>
      <c r="F9" s="52">
        <f t="shared" si="0"/>
        <v>4.2728</v>
      </c>
      <c r="G9" s="53"/>
      <c r="H9" s="23" t="s">
        <v>24</v>
      </c>
      <c r="I9" s="23">
        <v>4</v>
      </c>
      <c r="J9" s="38">
        <f t="shared" si="1"/>
        <v>10682</v>
      </c>
      <c r="K9" s="24"/>
    </row>
    <row r="10" s="4" customFormat="1" ht="39" customHeight="1" spans="1:11">
      <c r="A10" s="23">
        <v>5</v>
      </c>
      <c r="B10" s="24" t="s">
        <v>25</v>
      </c>
      <c r="C10" s="50">
        <v>22.4748</v>
      </c>
      <c r="D10" s="51"/>
      <c r="E10" s="51"/>
      <c r="F10" s="52">
        <f t="shared" si="0"/>
        <v>22.4748</v>
      </c>
      <c r="G10" s="53"/>
      <c r="H10" s="23" t="s">
        <v>19</v>
      </c>
      <c r="I10" s="23">
        <v>1.765</v>
      </c>
      <c r="J10" s="38">
        <f t="shared" si="1"/>
        <v>127335.97733711</v>
      </c>
      <c r="K10" s="24"/>
    </row>
    <row r="11" s="4" customFormat="1" ht="39" customHeight="1" spans="1:11">
      <c r="A11" s="23">
        <v>6</v>
      </c>
      <c r="B11" s="24" t="s">
        <v>26</v>
      </c>
      <c r="C11" s="50">
        <v>9.5885</v>
      </c>
      <c r="D11" s="51"/>
      <c r="E11" s="51"/>
      <c r="F11" s="52">
        <f t="shared" si="0"/>
        <v>9.5885</v>
      </c>
      <c r="G11" s="53"/>
      <c r="H11" s="23" t="s">
        <v>19</v>
      </c>
      <c r="I11" s="23">
        <v>1.765</v>
      </c>
      <c r="J11" s="38">
        <f t="shared" si="1"/>
        <v>54325.7790368272</v>
      </c>
      <c r="K11" s="24"/>
    </row>
    <row r="12" s="3" customFormat="1" ht="39" customHeight="1" spans="1:11">
      <c r="A12" s="17" t="s">
        <v>31</v>
      </c>
      <c r="B12" s="18" t="s">
        <v>32</v>
      </c>
      <c r="C12" s="46">
        <v>0</v>
      </c>
      <c r="D12" s="46">
        <v>0</v>
      </c>
      <c r="E12" s="47">
        <v>19.982</v>
      </c>
      <c r="F12" s="47">
        <f t="shared" si="0"/>
        <v>19.982</v>
      </c>
      <c r="G12" s="48">
        <f t="shared" ref="G12:G17" si="2">F12/$F$4</f>
        <v>0.103766804593117</v>
      </c>
      <c r="H12" s="23"/>
      <c r="I12" s="23"/>
      <c r="J12" s="38"/>
      <c r="K12" s="18"/>
    </row>
    <row r="13" s="3" customFormat="1" ht="39" customHeight="1" spans="1:11">
      <c r="A13" s="23">
        <v>1</v>
      </c>
      <c r="B13" s="24" t="s">
        <v>33</v>
      </c>
      <c r="C13" s="51"/>
      <c r="D13" s="51"/>
      <c r="E13" s="52">
        <v>12.8283</v>
      </c>
      <c r="F13" s="52">
        <f t="shared" si="0"/>
        <v>12.8283</v>
      </c>
      <c r="G13" s="53">
        <f t="shared" si="2"/>
        <v>0.0666175407547734</v>
      </c>
      <c r="H13" s="23"/>
      <c r="I13" s="23"/>
      <c r="J13" s="38"/>
      <c r="K13" s="24"/>
    </row>
    <row r="14" s="4" customFormat="1" ht="39" customHeight="1" spans="1:11">
      <c r="A14" s="23">
        <v>2</v>
      </c>
      <c r="B14" s="24" t="s">
        <v>34</v>
      </c>
      <c r="C14" s="51"/>
      <c r="D14" s="51"/>
      <c r="E14" s="52">
        <v>5.5</v>
      </c>
      <c r="F14" s="52">
        <f t="shared" si="0"/>
        <v>5.5</v>
      </c>
      <c r="G14" s="53">
        <f t="shared" si="2"/>
        <v>0.0285615766821211</v>
      </c>
      <c r="H14" s="23"/>
      <c r="I14" s="23"/>
      <c r="J14" s="38"/>
      <c r="K14" s="24"/>
    </row>
    <row r="15" s="4" customFormat="1" ht="39" customHeight="1" spans="1:11">
      <c r="A15" s="23">
        <v>3</v>
      </c>
      <c r="B15" s="24" t="s">
        <v>35</v>
      </c>
      <c r="C15" s="51"/>
      <c r="D15" s="51"/>
      <c r="E15" s="52">
        <v>1</v>
      </c>
      <c r="F15" s="52">
        <f t="shared" si="0"/>
        <v>1</v>
      </c>
      <c r="G15" s="53">
        <f t="shared" si="2"/>
        <v>0.00519301394220383</v>
      </c>
      <c r="H15" s="23"/>
      <c r="I15" s="23"/>
      <c r="J15" s="38"/>
      <c r="K15" s="24"/>
    </row>
    <row r="16" s="3" customFormat="1" ht="39" customHeight="1" spans="1:11">
      <c r="A16" s="23">
        <v>4</v>
      </c>
      <c r="B16" s="24" t="s">
        <v>38</v>
      </c>
      <c r="C16" s="51"/>
      <c r="D16" s="51"/>
      <c r="E16" s="52">
        <v>0.6537</v>
      </c>
      <c r="F16" s="52">
        <f t="shared" si="0"/>
        <v>0.6537</v>
      </c>
      <c r="G16" s="53">
        <f t="shared" si="2"/>
        <v>0.00339467321401864</v>
      </c>
      <c r="H16" s="23"/>
      <c r="I16" s="23"/>
      <c r="J16" s="38"/>
      <c r="K16" s="24"/>
    </row>
    <row r="17" ht="39" customHeight="1" spans="1:11">
      <c r="A17" s="17" t="s">
        <v>39</v>
      </c>
      <c r="B17" s="18" t="s">
        <v>40</v>
      </c>
      <c r="C17" s="46">
        <v>0</v>
      </c>
      <c r="D17" s="46">
        <v>0</v>
      </c>
      <c r="E17" s="47">
        <v>9.1698</v>
      </c>
      <c r="F17" s="47">
        <f t="shared" si="0"/>
        <v>9.1698</v>
      </c>
      <c r="G17" s="48">
        <f t="shared" si="2"/>
        <v>0.0476188992472207</v>
      </c>
      <c r="H17" s="23"/>
      <c r="I17" s="23"/>
      <c r="J17" s="38"/>
      <c r="K17" s="18"/>
    </row>
    <row r="18" spans="1:11">
      <c r="A18"/>
      <c r="B18" s="28"/>
      <c r="C18"/>
      <c r="D18"/>
      <c r="E18"/>
      <c r="F18"/>
      <c r="G18"/>
      <c r="H18"/>
      <c r="I18"/>
      <c r="J18"/>
      <c r="K18" s="28"/>
    </row>
    <row r="19" spans="1:11">
      <c r="A19"/>
      <c r="B19" s="28"/>
      <c r="C19"/>
      <c r="D19"/>
      <c r="E19"/>
      <c r="F19"/>
      <c r="G19"/>
      <c r="H19"/>
      <c r="I19"/>
      <c r="J19"/>
      <c r="K19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workbookViewId="0">
      <selection activeCell="I24" sqref="I24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48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2</v>
      </c>
      <c r="B2" s="10" t="s">
        <v>3</v>
      </c>
      <c r="C2" s="11" t="s">
        <v>4</v>
      </c>
      <c r="D2" s="12"/>
      <c r="E2" s="12"/>
      <c r="F2" s="13"/>
      <c r="G2" s="10" t="s">
        <v>5</v>
      </c>
      <c r="H2" s="11" t="s">
        <v>6</v>
      </c>
      <c r="I2" s="12"/>
      <c r="J2" s="13"/>
      <c r="K2" s="10" t="s">
        <v>7</v>
      </c>
    </row>
    <row r="3" s="2" customFormat="1" ht="51.95" customHeight="1" spans="1:11">
      <c r="A3" s="14"/>
      <c r="B3" s="15"/>
      <c r="C3" s="16" t="s">
        <v>8</v>
      </c>
      <c r="D3" s="16" t="s">
        <v>9</v>
      </c>
      <c r="E3" s="16" t="s">
        <v>10</v>
      </c>
      <c r="F3" s="16" t="s">
        <v>11</v>
      </c>
      <c r="G3" s="15"/>
      <c r="H3" s="16" t="s">
        <v>12</v>
      </c>
      <c r="I3" s="16" t="s">
        <v>13</v>
      </c>
      <c r="J3" s="16" t="s">
        <v>14</v>
      </c>
      <c r="K3" s="15"/>
    </row>
    <row r="4" s="3" customFormat="1" ht="39.75" customHeight="1" spans="1:11">
      <c r="A4" s="17"/>
      <c r="B4" s="18" t="s">
        <v>15</v>
      </c>
      <c r="C4" s="32">
        <f>C5</f>
        <v>56.7906</v>
      </c>
      <c r="D4" s="32">
        <v>0</v>
      </c>
      <c r="E4" s="32">
        <f>F11+F16</f>
        <v>12.7692</v>
      </c>
      <c r="F4" s="33">
        <f>C4+D4+E4</f>
        <v>69.5598</v>
      </c>
      <c r="G4" s="34">
        <f>F4/$F$4</f>
        <v>1</v>
      </c>
      <c r="H4" s="23"/>
      <c r="I4" s="23"/>
      <c r="J4" s="38"/>
      <c r="K4" s="18"/>
    </row>
    <row r="5" s="3" customFormat="1" ht="39.75" customHeight="1" spans="1:11">
      <c r="A5" s="17" t="s">
        <v>16</v>
      </c>
      <c r="B5" s="18" t="s">
        <v>17</v>
      </c>
      <c r="C5" s="33">
        <v>56.7906</v>
      </c>
      <c r="D5" s="32">
        <v>0</v>
      </c>
      <c r="E5" s="32">
        <v>0</v>
      </c>
      <c r="F5" s="33">
        <f t="shared" ref="F5:F16" si="0">C5+D5+E5</f>
        <v>56.7906</v>
      </c>
      <c r="G5" s="34">
        <f>F5/$F$4</f>
        <v>0.816428454365884</v>
      </c>
      <c r="H5" s="23"/>
      <c r="I5" s="23"/>
      <c r="J5" s="38"/>
      <c r="K5" s="18"/>
    </row>
    <row r="6" s="3" customFormat="1" ht="39.75" customHeight="1" spans="1:11">
      <c r="A6" s="23">
        <v>1</v>
      </c>
      <c r="B6" s="24" t="s">
        <v>20</v>
      </c>
      <c r="C6" s="35">
        <v>0.8132</v>
      </c>
      <c r="D6" s="36"/>
      <c r="E6" s="36"/>
      <c r="F6" s="35">
        <f t="shared" si="0"/>
        <v>0.8132</v>
      </c>
      <c r="G6" s="37"/>
      <c r="H6" s="23" t="s">
        <v>19</v>
      </c>
      <c r="I6" s="23">
        <v>0.54</v>
      </c>
      <c r="J6" s="38">
        <f>F6/I6*10000</f>
        <v>15059.2592592593</v>
      </c>
      <c r="K6" s="24"/>
    </row>
    <row r="7" s="4" customFormat="1" ht="39.75" customHeight="1" spans="1:11">
      <c r="A7" s="23">
        <v>2</v>
      </c>
      <c r="B7" s="24" t="s">
        <v>21</v>
      </c>
      <c r="C7" s="35">
        <v>32.8264</v>
      </c>
      <c r="D7" s="36"/>
      <c r="E7" s="36"/>
      <c r="F7" s="35">
        <f t="shared" si="0"/>
        <v>32.8264</v>
      </c>
      <c r="G7" s="37"/>
      <c r="H7" s="23" t="s">
        <v>19</v>
      </c>
      <c r="I7" s="23">
        <v>0.54</v>
      </c>
      <c r="J7" s="38">
        <f t="shared" ref="J7:J10" si="1">F7/I7*10000</f>
        <v>607896.296296296</v>
      </c>
      <c r="K7" s="24"/>
    </row>
    <row r="8" s="4" customFormat="1" ht="39.75" customHeight="1" spans="1:11">
      <c r="A8" s="23">
        <v>3</v>
      </c>
      <c r="B8" s="24" t="s">
        <v>23</v>
      </c>
      <c r="C8" s="35">
        <v>17.106</v>
      </c>
      <c r="D8" s="36"/>
      <c r="E8" s="36"/>
      <c r="F8" s="35">
        <f t="shared" si="0"/>
        <v>17.106</v>
      </c>
      <c r="G8" s="37"/>
      <c r="H8" s="23" t="s">
        <v>24</v>
      </c>
      <c r="I8" s="23">
        <v>8</v>
      </c>
      <c r="J8" s="38">
        <f t="shared" si="1"/>
        <v>21382.5</v>
      </c>
      <c r="K8" s="24"/>
    </row>
    <row r="9" s="4" customFormat="1" ht="39.75" customHeight="1" spans="1:11">
      <c r="A9" s="23">
        <v>4</v>
      </c>
      <c r="B9" s="24" t="s">
        <v>25</v>
      </c>
      <c r="C9" s="35">
        <v>2.7209</v>
      </c>
      <c r="D9" s="36"/>
      <c r="E9" s="36"/>
      <c r="F9" s="35">
        <f t="shared" si="0"/>
        <v>2.7209</v>
      </c>
      <c r="G9" s="37"/>
      <c r="H9" s="23" t="s">
        <v>19</v>
      </c>
      <c r="I9" s="23">
        <v>0.54</v>
      </c>
      <c r="J9" s="38">
        <f t="shared" si="1"/>
        <v>50387.037037037</v>
      </c>
      <c r="K9" s="24"/>
    </row>
    <row r="10" s="4" customFormat="1" ht="39.75" customHeight="1" spans="1:11">
      <c r="A10" s="23">
        <v>5</v>
      </c>
      <c r="B10" s="24" t="s">
        <v>26</v>
      </c>
      <c r="C10" s="35">
        <v>3.3241</v>
      </c>
      <c r="D10" s="36"/>
      <c r="E10" s="36"/>
      <c r="F10" s="35">
        <f t="shared" si="0"/>
        <v>3.3241</v>
      </c>
      <c r="G10" s="37"/>
      <c r="H10" s="23" t="s">
        <v>19</v>
      </c>
      <c r="I10" s="23">
        <v>0.54</v>
      </c>
      <c r="J10" s="38">
        <f t="shared" si="1"/>
        <v>61557.4074074074</v>
      </c>
      <c r="K10" s="24"/>
    </row>
    <row r="11" s="3" customFormat="1" ht="39.75" customHeight="1" spans="1:11">
      <c r="A11" s="17" t="s">
        <v>31</v>
      </c>
      <c r="B11" s="18" t="s">
        <v>32</v>
      </c>
      <c r="C11" s="32">
        <v>0</v>
      </c>
      <c r="D11" s="32">
        <v>0</v>
      </c>
      <c r="E11" s="33">
        <v>9.4568</v>
      </c>
      <c r="F11" s="33">
        <f t="shared" si="0"/>
        <v>9.4568</v>
      </c>
      <c r="G11" s="34">
        <f t="shared" ref="G11:G16" si="2">F11/$F$4</f>
        <v>0.135952087268796</v>
      </c>
      <c r="H11" s="23"/>
      <c r="I11" s="23"/>
      <c r="J11" s="38"/>
      <c r="K11" s="18"/>
    </row>
    <row r="12" s="3" customFormat="1" ht="39.75" customHeight="1" spans="1:11">
      <c r="A12" s="23">
        <v>1</v>
      </c>
      <c r="B12" s="24" t="s">
        <v>33</v>
      </c>
      <c r="C12" s="36"/>
      <c r="D12" s="36"/>
      <c r="E12" s="35">
        <v>4.7296</v>
      </c>
      <c r="F12" s="35">
        <f t="shared" si="0"/>
        <v>4.7296</v>
      </c>
      <c r="G12" s="37">
        <f t="shared" si="2"/>
        <v>0.0679932949778464</v>
      </c>
      <c r="H12" s="23"/>
      <c r="I12" s="23"/>
      <c r="J12" s="38"/>
      <c r="K12" s="24"/>
    </row>
    <row r="13" s="4" customFormat="1" ht="39.75" customHeight="1" spans="1:11">
      <c r="A13" s="23">
        <v>2</v>
      </c>
      <c r="B13" s="24" t="s">
        <v>34</v>
      </c>
      <c r="C13" s="36"/>
      <c r="D13" s="36"/>
      <c r="E13" s="35">
        <v>3.5</v>
      </c>
      <c r="F13" s="35">
        <f t="shared" si="0"/>
        <v>3.5</v>
      </c>
      <c r="G13" s="37">
        <f t="shared" si="2"/>
        <v>0.0503164183910822</v>
      </c>
      <c r="H13" s="23"/>
      <c r="I13" s="23"/>
      <c r="J13" s="38"/>
      <c r="K13" s="24"/>
    </row>
    <row r="14" s="4" customFormat="1" ht="39.75" customHeight="1" spans="1:11">
      <c r="A14" s="23">
        <v>3</v>
      </c>
      <c r="B14" s="24" t="s">
        <v>35</v>
      </c>
      <c r="C14" s="36"/>
      <c r="D14" s="36"/>
      <c r="E14" s="35">
        <v>1</v>
      </c>
      <c r="F14" s="35">
        <f t="shared" si="0"/>
        <v>1</v>
      </c>
      <c r="G14" s="37">
        <f t="shared" si="2"/>
        <v>0.0143761195403092</v>
      </c>
      <c r="H14" s="23"/>
      <c r="I14" s="23"/>
      <c r="J14" s="38"/>
      <c r="K14" s="24"/>
    </row>
    <row r="15" s="3" customFormat="1" ht="39.75" customHeight="1" spans="1:11">
      <c r="A15" s="23">
        <v>4</v>
      </c>
      <c r="B15" s="24" t="s">
        <v>38</v>
      </c>
      <c r="C15" s="36"/>
      <c r="D15" s="36"/>
      <c r="E15" s="35">
        <v>0.2272</v>
      </c>
      <c r="F15" s="35">
        <f t="shared" si="0"/>
        <v>0.2272</v>
      </c>
      <c r="G15" s="37">
        <f t="shared" si="2"/>
        <v>0.00326625435955825</v>
      </c>
      <c r="H15" s="23"/>
      <c r="I15" s="23"/>
      <c r="J15" s="38"/>
      <c r="K15" s="24"/>
    </row>
    <row r="16" ht="33.75" customHeight="1" spans="1:11">
      <c r="A16" s="17" t="s">
        <v>39</v>
      </c>
      <c r="B16" s="18" t="s">
        <v>40</v>
      </c>
      <c r="C16" s="32">
        <v>0</v>
      </c>
      <c r="D16" s="32">
        <v>0</v>
      </c>
      <c r="E16" s="33">
        <v>3.3124</v>
      </c>
      <c r="F16" s="33">
        <f t="shared" si="0"/>
        <v>3.3124</v>
      </c>
      <c r="G16" s="34">
        <f t="shared" si="2"/>
        <v>0.0476194583653202</v>
      </c>
      <c r="H16" s="23"/>
      <c r="I16" s="23"/>
      <c r="J16" s="38"/>
      <c r="K16" s="18"/>
    </row>
    <row r="17" spans="1:11">
      <c r="A17"/>
      <c r="B17" s="28"/>
      <c r="C17"/>
      <c r="D17"/>
      <c r="E17"/>
      <c r="F17"/>
      <c r="G17"/>
      <c r="H17"/>
      <c r="I17"/>
      <c r="J17"/>
      <c r="K17" s="28"/>
    </row>
    <row r="18" spans="1:11">
      <c r="A18"/>
      <c r="B18" s="28"/>
      <c r="C18"/>
      <c r="D18"/>
      <c r="E18"/>
      <c r="F18"/>
      <c r="G18"/>
      <c r="H18"/>
      <c r="I18"/>
      <c r="J18"/>
      <c r="K18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selection activeCell="M27" sqref="M27"/>
    </sheetView>
  </sheetViews>
  <sheetFormatPr defaultColWidth="9" defaultRowHeight="14.4"/>
  <cols>
    <col min="1" max="1" width="5.5" style="5" customWidth="1"/>
    <col min="2" max="2" width="15.1296296296296" style="6" customWidth="1"/>
    <col min="3" max="3" width="6.75" style="5" customWidth="1"/>
    <col min="4" max="4" width="6.12962962962963" style="5" customWidth="1"/>
    <col min="5" max="5" width="6.25" style="5" customWidth="1"/>
    <col min="6" max="6" width="8.5" style="5" customWidth="1"/>
    <col min="7" max="7" width="8.37962962962963" style="5" customWidth="1"/>
    <col min="8" max="8" width="5.12962962962963" style="5" customWidth="1"/>
    <col min="9" max="9" width="6.62962962962963" style="5" customWidth="1"/>
    <col min="10" max="10" width="8.37962962962963" style="5" customWidth="1"/>
    <col min="11" max="11" width="5.75" style="6" customWidth="1"/>
  </cols>
  <sheetData>
    <row r="1" ht="61.5" customHeight="1" spans="1:11">
      <c r="A1" s="7" t="s">
        <v>49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s="1" customFormat="1" ht="39" customHeight="1" spans="1:11">
      <c r="A2" s="9" t="s">
        <v>2</v>
      </c>
      <c r="B2" s="10" t="s">
        <v>3</v>
      </c>
      <c r="C2" s="11" t="s">
        <v>4</v>
      </c>
      <c r="D2" s="12"/>
      <c r="E2" s="12"/>
      <c r="F2" s="13"/>
      <c r="G2" s="10" t="s">
        <v>5</v>
      </c>
      <c r="H2" s="11" t="s">
        <v>6</v>
      </c>
      <c r="I2" s="12"/>
      <c r="J2" s="13"/>
      <c r="K2" s="10" t="s">
        <v>7</v>
      </c>
    </row>
    <row r="3" s="2" customFormat="1" ht="51.95" customHeight="1" spans="1:11">
      <c r="A3" s="14"/>
      <c r="B3" s="15"/>
      <c r="C3" s="16" t="s">
        <v>8</v>
      </c>
      <c r="D3" s="16" t="s">
        <v>9</v>
      </c>
      <c r="E3" s="16" t="s">
        <v>10</v>
      </c>
      <c r="F3" s="16" t="s">
        <v>11</v>
      </c>
      <c r="G3" s="15"/>
      <c r="H3" s="16" t="s">
        <v>12</v>
      </c>
      <c r="I3" s="16" t="s">
        <v>13</v>
      </c>
      <c r="J3" s="16" t="s">
        <v>14</v>
      </c>
      <c r="K3" s="15"/>
    </row>
    <row r="4" s="3" customFormat="1" ht="39.75" customHeight="1" spans="1:11">
      <c r="A4" s="17"/>
      <c r="B4" s="18" t="s">
        <v>15</v>
      </c>
      <c r="C4" s="19">
        <f>C5</f>
        <v>194.87</v>
      </c>
      <c r="D4" s="19">
        <v>0</v>
      </c>
      <c r="E4" s="19">
        <f>F12+F17</f>
        <v>37.2825</v>
      </c>
      <c r="F4" s="20">
        <f>C4+D4+E4</f>
        <v>232.1525</v>
      </c>
      <c r="G4" s="21"/>
      <c r="H4" s="22"/>
      <c r="I4" s="22"/>
      <c r="J4" s="29"/>
      <c r="K4" s="30"/>
    </row>
    <row r="5" s="3" customFormat="1" ht="39.75" customHeight="1" spans="1:11">
      <c r="A5" s="17" t="s">
        <v>16</v>
      </c>
      <c r="B5" s="18" t="s">
        <v>17</v>
      </c>
      <c r="C5" s="20">
        <v>194.87</v>
      </c>
      <c r="D5" s="19">
        <v>0</v>
      </c>
      <c r="E5" s="19">
        <v>0</v>
      </c>
      <c r="F5" s="20">
        <f t="shared" ref="F5:F17" si="0">C5+D5+E5</f>
        <v>194.87</v>
      </c>
      <c r="G5" s="21">
        <f>F5/$F$4</f>
        <v>0.839405132402192</v>
      </c>
      <c r="H5" s="22"/>
      <c r="I5" s="22"/>
      <c r="J5" s="29"/>
      <c r="K5" s="30"/>
    </row>
    <row r="6" s="3" customFormat="1" ht="39.75" customHeight="1" spans="1:11">
      <c r="A6" s="23">
        <v>1</v>
      </c>
      <c r="B6" s="24" t="s">
        <v>20</v>
      </c>
      <c r="C6" s="25">
        <v>39.4684</v>
      </c>
      <c r="D6" s="26"/>
      <c r="E6" s="26"/>
      <c r="F6" s="25">
        <f t="shared" si="0"/>
        <v>39.4684</v>
      </c>
      <c r="G6" s="27"/>
      <c r="H6" s="22" t="s">
        <v>19</v>
      </c>
      <c r="I6" s="22">
        <v>1.85</v>
      </c>
      <c r="J6" s="29">
        <f>F6/I6*10000</f>
        <v>213342.702702703</v>
      </c>
      <c r="K6" s="31"/>
    </row>
    <row r="7" s="4" customFormat="1" ht="39.75" customHeight="1" spans="1:11">
      <c r="A7" s="23">
        <v>2</v>
      </c>
      <c r="B7" s="24" t="s">
        <v>21</v>
      </c>
      <c r="C7" s="25">
        <v>108.1427</v>
      </c>
      <c r="D7" s="26"/>
      <c r="E7" s="26"/>
      <c r="F7" s="25">
        <f t="shared" si="0"/>
        <v>108.1427</v>
      </c>
      <c r="G7" s="27"/>
      <c r="H7" s="22" t="s">
        <v>19</v>
      </c>
      <c r="I7" s="22">
        <v>1.85</v>
      </c>
      <c r="J7" s="29">
        <f t="shared" ref="J7:J11" si="1">F7/I7*10000</f>
        <v>584555.135135135</v>
      </c>
      <c r="K7" s="31"/>
    </row>
    <row r="8" s="4" customFormat="1" ht="39.75" customHeight="1" spans="1:11">
      <c r="A8" s="23">
        <v>3</v>
      </c>
      <c r="B8" s="24" t="s">
        <v>46</v>
      </c>
      <c r="C8" s="25">
        <v>7.81</v>
      </c>
      <c r="D8" s="26"/>
      <c r="E8" s="26"/>
      <c r="F8" s="25">
        <f t="shared" si="0"/>
        <v>7.81</v>
      </c>
      <c r="G8" s="27"/>
      <c r="H8" s="22" t="s">
        <v>43</v>
      </c>
      <c r="I8" s="22">
        <v>3</v>
      </c>
      <c r="J8" s="29">
        <f t="shared" si="1"/>
        <v>26033.3333333333</v>
      </c>
      <c r="K8" s="31"/>
    </row>
    <row r="9" s="4" customFormat="1" ht="39.75" customHeight="1" spans="1:11">
      <c r="A9" s="23">
        <v>4</v>
      </c>
      <c r="B9" s="24" t="s">
        <v>23</v>
      </c>
      <c r="C9" s="25">
        <v>4.754</v>
      </c>
      <c r="D9" s="26"/>
      <c r="E9" s="26"/>
      <c r="F9" s="25">
        <f t="shared" si="0"/>
        <v>4.754</v>
      </c>
      <c r="G9" s="27"/>
      <c r="H9" s="22" t="s">
        <v>24</v>
      </c>
      <c r="I9" s="22">
        <v>4</v>
      </c>
      <c r="J9" s="29">
        <f t="shared" si="1"/>
        <v>11885</v>
      </c>
      <c r="K9" s="31"/>
    </row>
    <row r="10" s="4" customFormat="1" ht="39.75" customHeight="1" spans="1:11">
      <c r="A10" s="23">
        <v>5</v>
      </c>
      <c r="B10" s="24" t="s">
        <v>25</v>
      </c>
      <c r="C10" s="25">
        <v>22.6847</v>
      </c>
      <c r="D10" s="26"/>
      <c r="E10" s="26"/>
      <c r="F10" s="25">
        <f t="shared" si="0"/>
        <v>22.6847</v>
      </c>
      <c r="G10" s="27"/>
      <c r="H10" s="22" t="s">
        <v>19</v>
      </c>
      <c r="I10" s="22">
        <v>1.85</v>
      </c>
      <c r="J10" s="29">
        <f t="shared" si="1"/>
        <v>122620</v>
      </c>
      <c r="K10" s="31"/>
    </row>
    <row r="11" s="4" customFormat="1" ht="39.75" customHeight="1" spans="1:11">
      <c r="A11" s="23">
        <v>6</v>
      </c>
      <c r="B11" s="24" t="s">
        <v>26</v>
      </c>
      <c r="C11" s="25">
        <v>12.0102</v>
      </c>
      <c r="D11" s="26"/>
      <c r="E11" s="26"/>
      <c r="F11" s="25">
        <f t="shared" si="0"/>
        <v>12.0102</v>
      </c>
      <c r="G11" s="27"/>
      <c r="H11" s="22" t="s">
        <v>19</v>
      </c>
      <c r="I11" s="22">
        <v>1.85</v>
      </c>
      <c r="J11" s="29">
        <f t="shared" si="1"/>
        <v>64920</v>
      </c>
      <c r="K11" s="31"/>
    </row>
    <row r="12" s="3" customFormat="1" ht="39.75" customHeight="1" spans="1:11">
      <c r="A12" s="17" t="s">
        <v>31</v>
      </c>
      <c r="B12" s="18" t="s">
        <v>32</v>
      </c>
      <c r="C12" s="19">
        <v>0</v>
      </c>
      <c r="D12" s="19">
        <v>0</v>
      </c>
      <c r="E12" s="20">
        <v>26.2276</v>
      </c>
      <c r="F12" s="20">
        <f t="shared" si="0"/>
        <v>26.2276</v>
      </c>
      <c r="G12" s="21">
        <f t="shared" ref="G12:G17" si="2">F12/$F$4</f>
        <v>0.112975737930886</v>
      </c>
      <c r="H12" s="22"/>
      <c r="I12" s="22"/>
      <c r="J12" s="29"/>
      <c r="K12" s="30"/>
    </row>
    <row r="13" s="3" customFormat="1" ht="39.75" customHeight="1" spans="1:11">
      <c r="A13" s="23">
        <v>1</v>
      </c>
      <c r="B13" s="24" t="s">
        <v>33</v>
      </c>
      <c r="C13" s="26"/>
      <c r="D13" s="26"/>
      <c r="E13" s="25">
        <v>15.9481</v>
      </c>
      <c r="F13" s="25">
        <f t="shared" si="0"/>
        <v>15.9481</v>
      </c>
      <c r="G13" s="27">
        <f t="shared" si="2"/>
        <v>0.0686966541389819</v>
      </c>
      <c r="H13" s="22"/>
      <c r="I13" s="22"/>
      <c r="J13" s="29"/>
      <c r="K13" s="31"/>
    </row>
    <row r="14" s="4" customFormat="1" ht="39.75" customHeight="1" spans="1:11">
      <c r="A14" s="23">
        <v>2</v>
      </c>
      <c r="B14" s="24" t="s">
        <v>34</v>
      </c>
      <c r="C14" s="26"/>
      <c r="D14" s="26"/>
      <c r="E14" s="25">
        <v>8.5</v>
      </c>
      <c r="F14" s="25">
        <f t="shared" si="0"/>
        <v>8.5</v>
      </c>
      <c r="G14" s="27">
        <f t="shared" si="2"/>
        <v>0.0366138637318142</v>
      </c>
      <c r="H14" s="22"/>
      <c r="I14" s="22"/>
      <c r="J14" s="29"/>
      <c r="K14" s="31"/>
    </row>
    <row r="15" s="4" customFormat="1" ht="39.75" customHeight="1" spans="1:11">
      <c r="A15" s="23">
        <v>3</v>
      </c>
      <c r="B15" s="24" t="s">
        <v>35</v>
      </c>
      <c r="C15" s="26"/>
      <c r="D15" s="26"/>
      <c r="E15" s="25">
        <v>1</v>
      </c>
      <c r="F15" s="25">
        <f t="shared" si="0"/>
        <v>1</v>
      </c>
      <c r="G15" s="27">
        <f t="shared" si="2"/>
        <v>0.00430751338021344</v>
      </c>
      <c r="H15" s="22"/>
      <c r="I15" s="22"/>
      <c r="J15" s="29"/>
      <c r="K15" s="31"/>
    </row>
    <row r="16" s="3" customFormat="1" ht="39.75" customHeight="1" spans="1:11">
      <c r="A16" s="23">
        <v>4</v>
      </c>
      <c r="B16" s="24" t="s">
        <v>38</v>
      </c>
      <c r="C16" s="26"/>
      <c r="D16" s="26"/>
      <c r="E16" s="25">
        <v>0.7795</v>
      </c>
      <c r="F16" s="25">
        <f t="shared" si="0"/>
        <v>0.7795</v>
      </c>
      <c r="G16" s="27">
        <f t="shared" si="2"/>
        <v>0.00335770667987637</v>
      </c>
      <c r="H16" s="22"/>
      <c r="I16" s="22"/>
      <c r="J16" s="29"/>
      <c r="K16" s="31"/>
    </row>
    <row r="17" ht="34.5" customHeight="1" spans="1:11">
      <c r="A17" s="17" t="s">
        <v>39</v>
      </c>
      <c r="B17" s="18" t="s">
        <v>40</v>
      </c>
      <c r="C17" s="19">
        <v>0</v>
      </c>
      <c r="D17" s="19">
        <v>0</v>
      </c>
      <c r="E17" s="20">
        <v>11.0549</v>
      </c>
      <c r="F17" s="20">
        <f t="shared" si="0"/>
        <v>11.0549</v>
      </c>
      <c r="G17" s="21">
        <f t="shared" si="2"/>
        <v>0.0476191296669215</v>
      </c>
      <c r="H17" s="22"/>
      <c r="I17" s="22"/>
      <c r="J17" s="29"/>
      <c r="K17" s="30"/>
    </row>
    <row r="18" spans="1:11">
      <c r="A18"/>
      <c r="B18" s="28"/>
      <c r="C18"/>
      <c r="D18"/>
      <c r="E18"/>
      <c r="F18"/>
      <c r="G18"/>
      <c r="H18"/>
      <c r="I18"/>
      <c r="J18"/>
      <c r="K18" s="28"/>
    </row>
    <row r="19" spans="1:11">
      <c r="A19"/>
      <c r="B19" s="28"/>
      <c r="C19"/>
      <c r="D19"/>
      <c r="E19"/>
      <c r="F19"/>
      <c r="G19"/>
      <c r="H19"/>
      <c r="I19"/>
      <c r="J19"/>
      <c r="K19" s="28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055555555556" top="1.22013888888889" bottom="0.590277777777778" header="0.5" footer="0.5"/>
  <pageSetup paperSize="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红古至香水桥公路</vt:lpstr>
      <vt:lpstr>关桥村组硬化路建设投资估算</vt:lpstr>
      <vt:lpstr>关桥生产路建设投资估算表 </vt:lpstr>
      <vt:lpstr>西安镇陈湾村组硬化路建设投资估算表</vt:lpstr>
      <vt:lpstr>红羊乡红堡村组硬化路建设投资估算表 </vt:lpstr>
      <vt:lpstr>海城镇组硬化路建设投资估算表</vt:lpstr>
      <vt:lpstr>关庄乡组硬化路建设投资估算表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2021-06-01T01:39:00Z</cp:lastPrinted>
  <dcterms:modified xsi:type="dcterms:W3CDTF">2021-06-04T07:52:19Z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