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联想\Documents\WeChat Files\wxid_bnypilzp4qcb22\FileStorage\File\2021-05\"/>
    </mc:Choice>
  </mc:AlternateContent>
  <xr:revisionPtr revIDLastSave="0" documentId="13_ncr:1_{178CDAB3-3529-4E95-AD51-7284A4C99C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建设投资概算表" sheetId="2" r:id="rId1"/>
  </sheets>
  <definedNames>
    <definedName name="_xlnm.Print_Titles" localSheetId="0">建设投资概算表!$1:$3</definedName>
  </definedNames>
  <calcPr calcId="191029"/>
</workbook>
</file>

<file path=xl/calcChain.xml><?xml version="1.0" encoding="utf-8"?>
<calcChain xmlns="http://schemas.openxmlformats.org/spreadsheetml/2006/main">
  <c r="F11" i="2" l="1"/>
  <c r="J11" i="2" s="1"/>
  <c r="F10" i="2"/>
  <c r="J10" i="2" s="1"/>
  <c r="J9" i="2"/>
  <c r="F9" i="2"/>
  <c r="F8" i="2"/>
  <c r="J8" i="2" s="1"/>
  <c r="E7" i="2"/>
  <c r="D7" i="2"/>
  <c r="C7" i="2"/>
  <c r="B7" i="2"/>
  <c r="E6" i="2"/>
  <c r="D6" i="2"/>
  <c r="C6" i="2"/>
  <c r="B6" i="2"/>
  <c r="D5" i="2"/>
  <c r="C5" i="2"/>
  <c r="B5" i="2"/>
  <c r="D4" i="2"/>
  <c r="C4" i="2"/>
  <c r="B4" i="2"/>
  <c r="F7" i="2" l="1"/>
  <c r="F6" i="2" s="1"/>
  <c r="E22" i="2" l="1"/>
  <c r="F22" i="2" s="1"/>
  <c r="E20" i="2"/>
  <c r="E18" i="2"/>
  <c r="F18" i="2" s="1"/>
  <c r="E23" i="2"/>
  <c r="F23" i="2" s="1"/>
  <c r="E17" i="2"/>
  <c r="E21" i="2" l="1"/>
  <c r="F21" i="2" s="1"/>
  <c r="F20" i="2"/>
  <c r="E19" i="2"/>
  <c r="F19" i="2" s="1"/>
  <c r="F17" i="2"/>
  <c r="E16" i="2" l="1"/>
  <c r="F16" i="2"/>
  <c r="E25" i="2" s="1"/>
  <c r="E24" i="2" l="1"/>
  <c r="F24" i="2" s="1"/>
  <c r="F25" i="2"/>
  <c r="E5" i="2" l="1"/>
  <c r="F5" i="2" s="1"/>
  <c r="G25" i="2"/>
  <c r="E4" i="2"/>
  <c r="F4" i="2" s="1"/>
  <c r="G6" i="2" l="1"/>
  <c r="G22" i="2"/>
  <c r="G18" i="2"/>
  <c r="G23" i="2"/>
  <c r="G19" i="2"/>
  <c r="G17" i="2"/>
  <c r="G21" i="2"/>
  <c r="G20" i="2"/>
  <c r="G24" i="2"/>
  <c r="G16" i="2" l="1"/>
  <c r="G5" i="2"/>
  <c r="G4" i="2" s="1"/>
</calcChain>
</file>

<file path=xl/sharedStrings.xml><?xml version="1.0" encoding="utf-8"?>
<sst xmlns="http://schemas.openxmlformats.org/spreadsheetml/2006/main" count="42" uniqueCount="37">
  <si>
    <t>海原县中心敬老院扩建项目投资概算表</t>
  </si>
  <si>
    <t>工程或费用名称</t>
  </si>
  <si>
    <t>概算金额（万元）</t>
  </si>
  <si>
    <t>投资比例（%）</t>
  </si>
  <si>
    <t>技术指标</t>
  </si>
  <si>
    <t>备注</t>
  </si>
  <si>
    <t>建筑工程</t>
  </si>
  <si>
    <t>设备及  工器具</t>
  </si>
  <si>
    <t>安装
工程</t>
  </si>
  <si>
    <t>其他    费用</t>
  </si>
  <si>
    <t>合计</t>
  </si>
  <si>
    <t>单位</t>
  </si>
  <si>
    <t>数量</t>
  </si>
  <si>
    <t>单位价值（元）</t>
  </si>
  <si>
    <t>项目总投资</t>
  </si>
  <si>
    <t>固定资产投资</t>
  </si>
  <si>
    <t>一、工程费用</t>
  </si>
  <si>
    <t>敬老院</t>
  </si>
  <si>
    <t>土建工程</t>
  </si>
  <si>
    <t>㎡</t>
  </si>
  <si>
    <t>给排水及消防工程</t>
  </si>
  <si>
    <t>采暖及通风工程</t>
  </si>
  <si>
    <t>电气工程</t>
  </si>
  <si>
    <t>二、工程其他费用</t>
  </si>
  <si>
    <t>项目建设管理费</t>
  </si>
  <si>
    <t>建设工程监理费</t>
  </si>
  <si>
    <t>按发改价格【2016】504号文件</t>
  </si>
  <si>
    <t>地质勘察费</t>
  </si>
  <si>
    <t>按发改价格【2015】299号文件</t>
  </si>
  <si>
    <t>设计费</t>
  </si>
  <si>
    <t>图纸审查费</t>
  </si>
  <si>
    <t>编制清单及招标控制价</t>
  </si>
  <si>
    <t>宁价费发【2010】  87号</t>
  </si>
  <si>
    <t>招标服务费</t>
  </si>
  <si>
    <t>三、预备费</t>
  </si>
  <si>
    <t>基本预备费</t>
  </si>
  <si>
    <t>价差预备费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</si>
</sst>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0_ "/>
  </numFmts>
  <fonts count="10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22"/>
      <color theme="1"/>
      <name val="黑体"/>
      <charset val="134"/>
    </font>
    <font>
      <b/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/>
    </xf>
    <xf numFmtId="0" fontId="1" fillId="0" borderId="0" xfId="0" applyFont="1" applyBorder="1"/>
    <xf numFmtId="178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workbookViewId="0">
      <selection activeCell="I29" sqref="I29"/>
    </sheetView>
  </sheetViews>
  <sheetFormatPr defaultColWidth="9" defaultRowHeight="25.5" customHeight="1" x14ac:dyDescent="0.2"/>
  <cols>
    <col min="1" max="1" width="22.875" style="4" customWidth="1"/>
    <col min="2" max="2" width="11" style="4" customWidth="1"/>
    <col min="3" max="3" width="8.25" style="4" customWidth="1"/>
    <col min="4" max="4" width="9.25" style="4" customWidth="1"/>
    <col min="5" max="5" width="9.125" style="4" customWidth="1"/>
    <col min="6" max="6" width="11.125" style="4" customWidth="1"/>
    <col min="7" max="7" width="9.625" style="4" customWidth="1"/>
    <col min="8" max="8" width="4.625" style="4" customWidth="1"/>
    <col min="9" max="9" width="7.125" style="4" customWidth="1"/>
    <col min="10" max="10" width="9.625" style="4" customWidth="1"/>
    <col min="11" max="11" width="32.75" style="4" customWidth="1"/>
    <col min="12" max="13" width="12.625"/>
  </cols>
  <sheetData>
    <row r="1" spans="1:49" ht="39" customHeight="1" x14ac:dyDescent="0.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49" s="1" customFormat="1" ht="21" customHeight="1" x14ac:dyDescent="0.2">
      <c r="A2" s="21" t="s">
        <v>1</v>
      </c>
      <c r="B2" s="21" t="s">
        <v>2</v>
      </c>
      <c r="C2" s="21"/>
      <c r="D2" s="21"/>
      <c r="E2" s="21"/>
      <c r="F2" s="21"/>
      <c r="G2" s="22" t="s">
        <v>3</v>
      </c>
      <c r="H2" s="21" t="s">
        <v>4</v>
      </c>
      <c r="I2" s="21"/>
      <c r="J2" s="21"/>
      <c r="K2" s="21" t="s">
        <v>5</v>
      </c>
    </row>
    <row r="3" spans="1:49" s="2" customFormat="1" ht="33.950000000000003" customHeight="1" x14ac:dyDescent="0.2">
      <c r="A3" s="22"/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22"/>
      <c r="H3" s="6" t="s">
        <v>11</v>
      </c>
      <c r="I3" s="6" t="s">
        <v>12</v>
      </c>
      <c r="J3" s="6" t="s">
        <v>13</v>
      </c>
      <c r="K3" s="22"/>
    </row>
    <row r="4" spans="1:49" s="3" customFormat="1" ht="23.1" customHeight="1" x14ac:dyDescent="0.2">
      <c r="A4" s="6" t="s">
        <v>14</v>
      </c>
      <c r="B4" s="7">
        <f>B6+B16+B24</f>
        <v>736.45</v>
      </c>
      <c r="C4" s="7">
        <f>C6+C16+C24</f>
        <v>0</v>
      </c>
      <c r="D4" s="7">
        <f>D6+D16+D24</f>
        <v>172.97</v>
      </c>
      <c r="E4" s="7">
        <f>E6+E16+E24</f>
        <v>140.5781436</v>
      </c>
      <c r="F4" s="7">
        <f>E4+D4+C4+B4</f>
        <v>1049.9981436</v>
      </c>
      <c r="G4" s="8">
        <f>G5</f>
        <v>1</v>
      </c>
      <c r="H4" s="9"/>
      <c r="I4" s="9"/>
      <c r="J4" s="9"/>
      <c r="K4" s="9"/>
    </row>
    <row r="5" spans="1:49" s="3" customFormat="1" ht="24" hidden="1" customHeight="1" x14ac:dyDescent="0.2">
      <c r="A5" s="6" t="s">
        <v>15</v>
      </c>
      <c r="B5" s="7">
        <f>B6+B16+B24</f>
        <v>736.45</v>
      </c>
      <c r="C5" s="7">
        <f>C6+C16+C24</f>
        <v>0</v>
      </c>
      <c r="D5" s="7">
        <f>D6+D16+D24</f>
        <v>172.97</v>
      </c>
      <c r="E5" s="7">
        <f>E6+E16+E24</f>
        <v>140.5781436</v>
      </c>
      <c r="F5" s="7">
        <f>E5+D5+C5+B5</f>
        <v>1049.9981436</v>
      </c>
      <c r="G5" s="8">
        <f>G6+G16+G24</f>
        <v>1</v>
      </c>
      <c r="H5" s="9"/>
      <c r="I5" s="9"/>
      <c r="J5" s="9"/>
      <c r="K5" s="9"/>
    </row>
    <row r="6" spans="1:49" s="3" customFormat="1" ht="24.95" customHeight="1" x14ac:dyDescent="0.2">
      <c r="A6" s="5" t="s">
        <v>16</v>
      </c>
      <c r="B6" s="7">
        <f>B7</f>
        <v>736.45</v>
      </c>
      <c r="C6" s="7">
        <f>C7</f>
        <v>0</v>
      </c>
      <c r="D6" s="7">
        <f>D7</f>
        <v>172.97</v>
      </c>
      <c r="E6" s="7">
        <f>E7</f>
        <v>0</v>
      </c>
      <c r="F6" s="7">
        <f>F7</f>
        <v>909.42000000000007</v>
      </c>
      <c r="G6" s="8">
        <f>F6/F5</f>
        <v>0.8661158170070502</v>
      </c>
      <c r="H6" s="9"/>
      <c r="I6" s="9"/>
      <c r="J6" s="9"/>
      <c r="K6" s="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3" customFormat="1" ht="24.95" customHeight="1" x14ac:dyDescent="0.2">
      <c r="A7" s="9" t="s">
        <v>17</v>
      </c>
      <c r="B7" s="7">
        <f>B8+B9+B11+B12+B10</f>
        <v>736.45</v>
      </c>
      <c r="C7" s="7">
        <f>C8+C9+C11+C12+C10</f>
        <v>0</v>
      </c>
      <c r="D7" s="7">
        <f>D8+D9+D11+D12+D10</f>
        <v>172.97</v>
      </c>
      <c r="E7" s="7">
        <f>E8+E9+E11+E12+E10</f>
        <v>0</v>
      </c>
      <c r="F7" s="7">
        <f>F8+F9+F11+F12+F10</f>
        <v>909.42000000000007</v>
      </c>
      <c r="G7" s="9"/>
      <c r="H7" s="9"/>
      <c r="I7" s="9"/>
      <c r="J7" s="9"/>
      <c r="K7" s="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21" customHeight="1" x14ac:dyDescent="0.2">
      <c r="A8" s="10" t="s">
        <v>18</v>
      </c>
      <c r="B8" s="11">
        <v>736.45</v>
      </c>
      <c r="C8" s="11"/>
      <c r="D8" s="11"/>
      <c r="E8" s="11"/>
      <c r="F8" s="11">
        <f>B8+C8+D8+E8</f>
        <v>736.45</v>
      </c>
      <c r="G8" s="10"/>
      <c r="H8" s="10" t="s">
        <v>19</v>
      </c>
      <c r="I8" s="10">
        <v>3000</v>
      </c>
      <c r="J8" s="14">
        <f>F8/I8*10000</f>
        <v>2454.8333333333335</v>
      </c>
      <c r="K8" s="10"/>
    </row>
    <row r="9" spans="1:49" ht="21" customHeight="1" x14ac:dyDescent="0.2">
      <c r="A9" s="10" t="s">
        <v>20</v>
      </c>
      <c r="B9" s="11"/>
      <c r="C9" s="11"/>
      <c r="D9" s="11">
        <v>66.099999999999994</v>
      </c>
      <c r="E9" s="11"/>
      <c r="F9" s="11">
        <f>B9+C9+D9+E9</f>
        <v>66.099999999999994</v>
      </c>
      <c r="G9" s="10"/>
      <c r="H9" s="10" t="s">
        <v>19</v>
      </c>
      <c r="I9" s="10">
        <v>3000</v>
      </c>
      <c r="J9" s="14">
        <f>F9/I9*10000</f>
        <v>220.33333333333331</v>
      </c>
      <c r="K9" s="10"/>
    </row>
    <row r="10" spans="1:49" ht="21" customHeight="1" x14ac:dyDescent="0.2">
      <c r="A10" s="10" t="s">
        <v>21</v>
      </c>
      <c r="B10" s="11"/>
      <c r="C10" s="11"/>
      <c r="D10" s="11">
        <v>24.96</v>
      </c>
      <c r="E10" s="11"/>
      <c r="F10" s="11">
        <f>B10+C10+D10+E10</f>
        <v>24.96</v>
      </c>
      <c r="G10" s="10"/>
      <c r="H10" s="10" t="s">
        <v>19</v>
      </c>
      <c r="I10" s="10">
        <v>3000</v>
      </c>
      <c r="J10" s="14">
        <f>F10/I10*10000</f>
        <v>83.200000000000017</v>
      </c>
      <c r="K10" s="10"/>
    </row>
    <row r="11" spans="1:49" ht="21" customHeight="1" x14ac:dyDescent="0.2">
      <c r="A11" s="10" t="s">
        <v>22</v>
      </c>
      <c r="B11" s="11"/>
      <c r="C11" s="11"/>
      <c r="D11" s="11">
        <v>81.91</v>
      </c>
      <c r="E11" s="11"/>
      <c r="F11" s="11">
        <f>B11+C11+D11+E11</f>
        <v>81.91</v>
      </c>
      <c r="G11" s="10"/>
      <c r="H11" s="10" t="s">
        <v>19</v>
      </c>
      <c r="I11" s="10">
        <v>3000</v>
      </c>
      <c r="J11" s="14">
        <f>F11/I11*10000</f>
        <v>273.0333333333333</v>
      </c>
      <c r="K11" s="10"/>
    </row>
    <row r="12" spans="1:49" ht="9.9499999999999993" hidden="1" customHeight="1" x14ac:dyDescent="0.2">
      <c r="A12" s="10"/>
      <c r="B12" s="11"/>
      <c r="C12" s="11"/>
      <c r="D12" s="11"/>
      <c r="E12" s="11"/>
      <c r="F12" s="11"/>
      <c r="G12" s="10"/>
      <c r="H12" s="10"/>
      <c r="I12" s="10"/>
      <c r="J12" s="14"/>
      <c r="K12" s="10"/>
    </row>
    <row r="13" spans="1:49" ht="9.9499999999999993" hidden="1" customHeight="1" x14ac:dyDescent="0.2">
      <c r="A13" s="10"/>
      <c r="B13" s="11"/>
      <c r="C13" s="11"/>
      <c r="D13" s="11"/>
      <c r="E13" s="11"/>
      <c r="F13" s="11"/>
      <c r="G13" s="10"/>
      <c r="H13" s="10"/>
      <c r="I13" s="10"/>
      <c r="J13" s="14"/>
      <c r="K13" s="10"/>
    </row>
    <row r="14" spans="1:49" ht="9.9499999999999993" hidden="1" customHeight="1" x14ac:dyDescent="0.2">
      <c r="A14" s="10"/>
      <c r="B14" s="11"/>
      <c r="C14" s="11"/>
      <c r="D14" s="11"/>
      <c r="E14" s="11"/>
      <c r="F14" s="11"/>
      <c r="G14" s="10"/>
      <c r="H14" s="10"/>
      <c r="I14" s="10"/>
      <c r="J14" s="14"/>
      <c r="K14" s="10"/>
    </row>
    <row r="15" spans="1:49" ht="9.9499999999999993" hidden="1" customHeight="1" x14ac:dyDescent="0.2">
      <c r="A15" s="10"/>
      <c r="B15" s="11"/>
      <c r="C15" s="11"/>
      <c r="D15" s="11"/>
      <c r="E15" s="11"/>
      <c r="F15" s="11"/>
      <c r="G15" s="10"/>
      <c r="H15" s="10"/>
      <c r="I15" s="10"/>
      <c r="J15" s="14"/>
      <c r="K15" s="10"/>
    </row>
    <row r="16" spans="1:49" s="3" customFormat="1" ht="24.95" customHeight="1" x14ac:dyDescent="0.2">
      <c r="A16" s="5" t="s">
        <v>23</v>
      </c>
      <c r="B16" s="9"/>
      <c r="C16" s="9"/>
      <c r="D16" s="9"/>
      <c r="E16" s="7">
        <f>E17+E18+E19+E20+E21+E22+E23</f>
        <v>90.578232</v>
      </c>
      <c r="F16" s="7">
        <f>F17+F18+F19+F20+F21+F22+F23</f>
        <v>90.578232</v>
      </c>
      <c r="G16" s="7">
        <f>G17+G18+G19+G20+G21+G22+G23</f>
        <v>8.6265135373902208E-2</v>
      </c>
      <c r="H16" s="9"/>
      <c r="I16" s="9"/>
      <c r="J16" s="9"/>
      <c r="K16" s="9"/>
    </row>
    <row r="17" spans="1:11" ht="24.95" customHeight="1" x14ac:dyDescent="0.2">
      <c r="A17" s="10" t="s">
        <v>24</v>
      </c>
      <c r="B17" s="10"/>
      <c r="C17" s="10"/>
      <c r="D17" s="10"/>
      <c r="E17" s="11">
        <f>F6*J17</f>
        <v>9.0942000000000007</v>
      </c>
      <c r="F17" s="11">
        <f t="shared" ref="F17:F25" si="0">E17</f>
        <v>9.0942000000000007</v>
      </c>
      <c r="G17" s="12">
        <f>F17/F5</f>
        <v>8.6611581700705015E-3</v>
      </c>
      <c r="H17" s="9"/>
      <c r="I17" s="9"/>
      <c r="J17" s="15">
        <v>0.01</v>
      </c>
      <c r="K17" s="9"/>
    </row>
    <row r="18" spans="1:11" ht="24.95" customHeight="1" x14ac:dyDescent="0.2">
      <c r="A18" s="10" t="s">
        <v>25</v>
      </c>
      <c r="B18" s="10"/>
      <c r="C18" s="10"/>
      <c r="D18" s="10"/>
      <c r="E18" s="11">
        <f>F6*J18</f>
        <v>13.641300000000001</v>
      </c>
      <c r="F18" s="11">
        <f t="shared" si="0"/>
        <v>13.641300000000001</v>
      </c>
      <c r="G18" s="12">
        <f>F18/F5</f>
        <v>1.2991737255105754E-2</v>
      </c>
      <c r="H18" s="10"/>
      <c r="I18" s="10"/>
      <c r="J18" s="16">
        <v>1.4999999999999999E-2</v>
      </c>
      <c r="K18" s="17" t="s">
        <v>26</v>
      </c>
    </row>
    <row r="19" spans="1:11" ht="24.95" customHeight="1" x14ac:dyDescent="0.2">
      <c r="A19" s="10" t="s">
        <v>27</v>
      </c>
      <c r="B19" s="10"/>
      <c r="C19" s="10"/>
      <c r="D19" s="10"/>
      <c r="E19" s="11">
        <f>E20*30%</f>
        <v>10.913040000000001</v>
      </c>
      <c r="F19" s="11">
        <f t="shared" si="0"/>
        <v>10.913040000000001</v>
      </c>
      <c r="G19" s="12">
        <f>F19/F5</f>
        <v>1.0393389804084602E-2</v>
      </c>
      <c r="H19" s="10"/>
      <c r="I19" s="10"/>
      <c r="J19" s="16"/>
      <c r="K19" s="17" t="s">
        <v>28</v>
      </c>
    </row>
    <row r="20" spans="1:11" ht="24.95" customHeight="1" x14ac:dyDescent="0.2">
      <c r="A20" s="10" t="s">
        <v>29</v>
      </c>
      <c r="B20" s="10"/>
      <c r="C20" s="10"/>
      <c r="D20" s="10"/>
      <c r="E20" s="11">
        <f>F6*J20</f>
        <v>36.376800000000003</v>
      </c>
      <c r="F20" s="11">
        <f t="shared" si="0"/>
        <v>36.376800000000003</v>
      </c>
      <c r="G20" s="12">
        <f>F20/F5</f>
        <v>3.4644632680282006E-2</v>
      </c>
      <c r="H20" s="10"/>
      <c r="I20" s="10"/>
      <c r="J20" s="16">
        <v>0.04</v>
      </c>
      <c r="K20" s="17" t="s">
        <v>28</v>
      </c>
    </row>
    <row r="21" spans="1:11" ht="21.95" customHeight="1" x14ac:dyDescent="0.2">
      <c r="A21" s="10" t="s">
        <v>30</v>
      </c>
      <c r="B21" s="10"/>
      <c r="C21" s="10"/>
      <c r="D21" s="10"/>
      <c r="E21" s="11">
        <f>E20*0.3</f>
        <v>10.913040000000001</v>
      </c>
      <c r="F21" s="11">
        <f t="shared" si="0"/>
        <v>10.913040000000001</v>
      </c>
      <c r="G21" s="12">
        <f>F21/F5</f>
        <v>1.0393389804084602E-2</v>
      </c>
      <c r="H21" s="10"/>
      <c r="I21" s="10"/>
      <c r="J21" s="16"/>
      <c r="K21" s="17"/>
    </row>
    <row r="22" spans="1:11" ht="21.95" customHeight="1" x14ac:dyDescent="0.2">
      <c r="A22" s="10" t="s">
        <v>31</v>
      </c>
      <c r="B22" s="10"/>
      <c r="C22" s="10"/>
      <c r="D22" s="10"/>
      <c r="E22" s="11">
        <f>F6*J22</f>
        <v>5.0927519999999999</v>
      </c>
      <c r="F22" s="11">
        <f t="shared" si="0"/>
        <v>5.0927519999999999</v>
      </c>
      <c r="G22" s="12">
        <f>F22/F5</f>
        <v>4.8502485752394808E-3</v>
      </c>
      <c r="H22" s="10"/>
      <c r="I22" s="10"/>
      <c r="J22" s="16">
        <v>5.5999999999999999E-3</v>
      </c>
      <c r="K22" s="18" t="s">
        <v>32</v>
      </c>
    </row>
    <row r="23" spans="1:11" ht="21.95" customHeight="1" x14ac:dyDescent="0.2">
      <c r="A23" s="10" t="s">
        <v>33</v>
      </c>
      <c r="B23" s="10"/>
      <c r="C23" s="10"/>
      <c r="D23" s="10"/>
      <c r="E23" s="11">
        <f>F6*J23</f>
        <v>4.5471000000000004</v>
      </c>
      <c r="F23" s="11">
        <f t="shared" si="0"/>
        <v>4.5471000000000004</v>
      </c>
      <c r="G23" s="12">
        <f>F23/F5</f>
        <v>4.3305790850352507E-3</v>
      </c>
      <c r="H23" s="10"/>
      <c r="I23" s="10"/>
      <c r="J23" s="16">
        <v>5.0000000000000001E-3</v>
      </c>
      <c r="K23" s="17" t="s">
        <v>28</v>
      </c>
    </row>
    <row r="24" spans="1:11" s="3" customFormat="1" ht="21.95" customHeight="1" x14ac:dyDescent="0.2">
      <c r="A24" s="5" t="s">
        <v>34</v>
      </c>
      <c r="B24" s="9"/>
      <c r="C24" s="9"/>
      <c r="D24" s="9"/>
      <c r="E24" s="7">
        <f>E25+E26</f>
        <v>49.999911600000004</v>
      </c>
      <c r="F24" s="7">
        <f t="shared" si="0"/>
        <v>49.999911600000004</v>
      </c>
      <c r="G24" s="8">
        <f>F24/F5</f>
        <v>4.7619047619047623E-2</v>
      </c>
      <c r="H24" s="9"/>
      <c r="I24" s="9"/>
      <c r="J24" s="9"/>
      <c r="K24" s="9"/>
    </row>
    <row r="25" spans="1:11" ht="21.95" customHeight="1" x14ac:dyDescent="0.2">
      <c r="A25" s="10" t="s">
        <v>35</v>
      </c>
      <c r="B25" s="10"/>
      <c r="C25" s="10"/>
      <c r="D25" s="10"/>
      <c r="E25" s="11">
        <f>(F6+F16)*5%</f>
        <v>49.999911600000004</v>
      </c>
      <c r="F25" s="11">
        <f t="shared" si="0"/>
        <v>49.999911600000004</v>
      </c>
      <c r="G25" s="12">
        <f>F25/F5</f>
        <v>4.7619047619047623E-2</v>
      </c>
      <c r="H25" s="10"/>
      <c r="I25" s="10"/>
      <c r="J25" s="16">
        <v>0.05</v>
      </c>
      <c r="K25" s="10"/>
    </row>
    <row r="26" spans="1:11" ht="21.95" customHeight="1" x14ac:dyDescent="0.2">
      <c r="A26" s="10" t="s">
        <v>36</v>
      </c>
      <c r="B26" s="10"/>
      <c r="C26" s="10"/>
      <c r="D26" s="10"/>
      <c r="E26" s="11">
        <v>0</v>
      </c>
      <c r="F26" s="11">
        <v>0</v>
      </c>
      <c r="G26" s="10"/>
      <c r="H26" s="10"/>
      <c r="I26" s="10"/>
      <c r="J26" s="10"/>
      <c r="K26" s="10"/>
    </row>
  </sheetData>
  <mergeCells count="6">
    <mergeCell ref="A1:K1"/>
    <mergeCell ref="B2:F2"/>
    <mergeCell ref="H2:J2"/>
    <mergeCell ref="A2:A3"/>
    <mergeCell ref="G2:G3"/>
    <mergeCell ref="K2:K3"/>
  </mergeCells>
  <phoneticPr fontId="9" type="noConversion"/>
  <pageMargins left="0.75138888888888899" right="0.75138888888888899" top="0.66874999999999996" bottom="0.62986111111111098" header="0.39305555555555599" footer="0.590277777777778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建设投资概算表</vt:lpstr>
      <vt:lpstr>建设投资概算表!Print_Titles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联想</cp:lastModifiedBy>
  <dcterms:created xsi:type="dcterms:W3CDTF">2015-06-05T18:17:00Z</dcterms:created>
  <dcterms:modified xsi:type="dcterms:W3CDTF">2021-05-27T08:10:46Z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212FFD4DB1C84D4F81D7C21F6D8A7733</vt:lpwstr>
  </property>
</Properties>
</file>