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<sst xmlns="http://schemas.openxmlformats.org/spreadsheetml/2006/main" count="52" uniqueCount="44">
  <si>
    <t>关桥乡省道103线同心至海原段公路工程项目地上附着物征收补偿兑付花名册</t>
  </si>
  <si>
    <t>序号</t>
  </si>
  <si>
    <t>姓名</t>
  </si>
  <si>
    <t>行政村</t>
  </si>
  <si>
    <t>耕地补偿</t>
  </si>
  <si>
    <t>附着物补偿</t>
  </si>
  <si>
    <t>合计金额</t>
  </si>
  <si>
    <t>兑付比例</t>
  </si>
  <si>
    <t>兑付金额（元）</t>
  </si>
  <si>
    <t>身份证号</t>
  </si>
  <si>
    <t>社保卡号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</si>
  <si>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</si>
  <si>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</si>
  <si>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</si>
  <si>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</si>
  <si>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</si>
  <si>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</si>
  <si>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</si>
  <si>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1</t>
  </si>
  <si>
    <t>田风荣</t>
  </si>
  <si>
    <t>关桥村</t>
  </si>
  <si>
    <t>建设用地</t>
  </si>
  <si>
    <t>642222********0217</t>
  </si>
  <si>
    <t>622947880021511****</t>
  </si>
  <si>
    <t>2</t>
  </si>
  <si>
    <t>田进仓</t>
  </si>
  <si>
    <t>方堡村</t>
  </si>
  <si>
    <t>642222********021X</t>
  </si>
  <si>
    <t>622947880011530****</t>
  </si>
  <si>
    <t>3</t>
  </si>
  <si>
    <t>李进有</t>
  </si>
  <si>
    <t>642222********0238</t>
  </si>
  <si>
    <t>622947880001551****</t>
  </si>
  <si>
    <t>4</t>
  </si>
  <si>
    <t>王付荣</t>
  </si>
  <si>
    <t>马湾村</t>
  </si>
  <si>
    <t>642222********0235</t>
  </si>
  <si>
    <t>622947880021574****</t>
  </si>
  <si>
    <t>5</t>
  </si>
  <si>
    <t>田小梅</t>
  </si>
  <si>
    <t>642222********30228</t>
  </si>
  <si>
    <t>622947881060116****</t>
  </si>
  <si>
    <t>合计</t>
  </si>
  <si>
    <t>0.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</si>
</sst>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G8" sqref="G8"/>
    </sheetView>
  </sheetViews>
  <sheetFormatPr defaultColWidth="9" defaultRowHeight="13.5"/>
  <cols>
    <col min="1" max="1" width="6.125" style="1" customWidth="1"/>
    <col min="2" max="2" width="10.125" style="1" customWidth="1"/>
    <col min="3" max="3" width="10.25" style="1" customWidth="1"/>
    <col min="4" max="4" width="12.125" style="1" customWidth="1"/>
    <col min="5" max="5" width="7.33333333333333" style="1" customWidth="1"/>
    <col min="6" max="6" width="10.75" style="1" customWidth="1"/>
    <col min="7" max="7" width="10.225" style="1" customWidth="1"/>
    <col min="8" max="8" width="12" style="1" customWidth="1"/>
    <col min="9" max="9" width="12.75" style="1" customWidth="1"/>
    <col min="10" max="10" width="7.55833333333333" style="1" customWidth="1"/>
    <col min="11" max="11" width="9" style="1" customWidth="1"/>
    <col min="12" max="12" width="10.5" style="1" customWidth="1"/>
    <col min="13" max="13" width="13.4416666666667" style="1" customWidth="1"/>
    <col min="14" max="14" width="8.25" style="1" customWidth="1"/>
    <col min="15" max="15" width="13.4416666666667" style="1" customWidth="1"/>
    <col min="16" max="16" width="21" style="1" customWidth="1"/>
    <col min="17" max="17" width="20.4416666666667" style="1" customWidth="1"/>
    <col min="18" max="18" width="17.4416666666667" style="1" customWidth="1"/>
    <col min="19" max="16384" width="9" style="1"/>
  </cols>
  <sheetData>
    <row r="1" ht="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57" customHeight="1" spans="1:17">
      <c r="A2" s="3" t="s">
        <v>1</v>
      </c>
      <c r="B2" s="4" t="s">
        <v>2</v>
      </c>
      <c r="C2" s="4" t="s">
        <v>3</v>
      </c>
      <c r="D2" s="5" t="s">
        <v>4</v>
      </c>
      <c r="E2" s="6"/>
      <c r="F2" s="6"/>
      <c r="G2" s="7"/>
      <c r="H2" s="5" t="s">
        <v>5</v>
      </c>
      <c r="I2" s="6"/>
      <c r="J2" s="6"/>
      <c r="K2" s="6"/>
      <c r="L2" s="7"/>
      <c r="M2" s="15" t="s">
        <v>6</v>
      </c>
      <c r="N2" s="4" t="s">
        <v>7</v>
      </c>
      <c r="O2" s="4" t="s">
        <v>8</v>
      </c>
      <c r="P2" s="4" t="s">
        <v>9</v>
      </c>
      <c r="Q2" s="4" t="s">
        <v>10</v>
      </c>
    </row>
    <row r="3" ht="28.5" spans="1:17">
      <c r="A3" s="3"/>
      <c r="B3" s="4"/>
      <c r="C3" s="4"/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14</v>
      </c>
      <c r="J3" s="4" t="s">
        <v>16</v>
      </c>
      <c r="K3" s="4" t="s">
        <v>14</v>
      </c>
      <c r="L3" s="4" t="s">
        <v>17</v>
      </c>
      <c r="M3" s="16"/>
      <c r="N3" s="4"/>
      <c r="O3" s="4"/>
      <c r="P3" s="4"/>
      <c r="Q3" s="4"/>
    </row>
    <row r="4" ht="35" customHeight="1" spans="1:17">
      <c r="A4" s="8" t="s">
        <v>18</v>
      </c>
      <c r="B4" s="9" t="s">
        <v>19</v>
      </c>
      <c r="C4" s="9" t="s">
        <v>20</v>
      </c>
      <c r="D4" s="10" t="s">
        <v>21</v>
      </c>
      <c r="E4" s="9">
        <v>0.65</v>
      </c>
      <c r="F4" s="9">
        <v>26800</v>
      </c>
      <c r="G4" s="9">
        <v>17420</v>
      </c>
      <c r="H4" s="9">
        <v>152.28</v>
      </c>
      <c r="I4" s="9">
        <v>179004</v>
      </c>
      <c r="J4" s="9"/>
      <c r="K4" s="9"/>
      <c r="L4" s="9">
        <f>M4-G4-I4</f>
        <v>254200</v>
      </c>
      <c r="M4" s="9">
        <v>450624</v>
      </c>
      <c r="N4" s="17">
        <v>0.4</v>
      </c>
      <c r="O4" s="9">
        <f t="shared" ref="O4:O8" si="0">M4*N4</f>
        <v>180249.6</v>
      </c>
      <c r="P4" s="9" t="s">
        <v>22</v>
      </c>
      <c r="Q4" s="9" t="s">
        <v>23</v>
      </c>
    </row>
    <row r="5" ht="35" customHeight="1" spans="1:17">
      <c r="A5" s="8" t="s">
        <v>24</v>
      </c>
      <c r="B5" s="11" t="s">
        <v>25</v>
      </c>
      <c r="C5" s="11" t="s">
        <v>26</v>
      </c>
      <c r="D5" s="9" t="s">
        <v>21</v>
      </c>
      <c r="E5" s="9"/>
      <c r="F5" s="12"/>
      <c r="G5" s="13"/>
      <c r="H5" s="9">
        <v>44.2</v>
      </c>
      <c r="I5" s="13">
        <v>59670</v>
      </c>
      <c r="J5" s="13"/>
      <c r="K5" s="13"/>
      <c r="L5" s="13">
        <v>24920</v>
      </c>
      <c r="M5" s="12">
        <f>I5+K5+L5</f>
        <v>84590</v>
      </c>
      <c r="N5" s="18">
        <v>0.4</v>
      </c>
      <c r="O5" s="9">
        <f t="shared" si="0"/>
        <v>33836</v>
      </c>
      <c r="P5" s="11" t="s">
        <v>27</v>
      </c>
      <c r="Q5" s="19" t="s">
        <v>28</v>
      </c>
    </row>
    <row r="6" ht="35" customHeight="1" spans="1:17">
      <c r="A6" s="8" t="s">
        <v>29</v>
      </c>
      <c r="B6" s="11" t="s">
        <v>30</v>
      </c>
      <c r="C6" s="11" t="s">
        <v>26</v>
      </c>
      <c r="D6" s="11" t="s">
        <v>21</v>
      </c>
      <c r="E6" s="11"/>
      <c r="F6" s="11"/>
      <c r="G6" s="11"/>
      <c r="H6" s="11"/>
      <c r="I6" s="11"/>
      <c r="J6" s="13"/>
      <c r="K6" s="13"/>
      <c r="L6" s="11">
        <v>4584</v>
      </c>
      <c r="M6" s="11">
        <v>4584</v>
      </c>
      <c r="N6" s="17">
        <v>0.4</v>
      </c>
      <c r="O6" s="11">
        <f t="shared" si="0"/>
        <v>1833.6</v>
      </c>
      <c r="P6" s="20" t="s">
        <v>31</v>
      </c>
      <c r="Q6" s="19" t="s">
        <v>32</v>
      </c>
    </row>
    <row r="7" ht="35" customHeight="1" spans="1:17">
      <c r="A7" s="8" t="s">
        <v>33</v>
      </c>
      <c r="B7" s="9" t="s">
        <v>34</v>
      </c>
      <c r="C7" s="9" t="s">
        <v>35</v>
      </c>
      <c r="D7" s="10" t="s">
        <v>21</v>
      </c>
      <c r="E7" s="9">
        <v>0.7</v>
      </c>
      <c r="F7" s="9">
        <v>29800</v>
      </c>
      <c r="G7" s="9">
        <f>E7*F7</f>
        <v>20860</v>
      </c>
      <c r="H7" s="9">
        <v>48</v>
      </c>
      <c r="I7" s="9">
        <v>64800</v>
      </c>
      <c r="J7" s="9"/>
      <c r="K7" s="9"/>
      <c r="L7" s="9">
        <v>147340</v>
      </c>
      <c r="M7" s="9">
        <f>G7+K7+L7+I7</f>
        <v>233000</v>
      </c>
      <c r="N7" s="18">
        <v>0.4</v>
      </c>
      <c r="O7" s="12">
        <f t="shared" si="0"/>
        <v>93200</v>
      </c>
      <c r="P7" s="9" t="s">
        <v>36</v>
      </c>
      <c r="Q7" s="9" t="s">
        <v>37</v>
      </c>
    </row>
    <row r="8" ht="35" customHeight="1" spans="1:17">
      <c r="A8" s="8" t="s">
        <v>38</v>
      </c>
      <c r="B8" s="9" t="s">
        <v>39</v>
      </c>
      <c r="C8" s="11" t="s">
        <v>26</v>
      </c>
      <c r="D8" s="9" t="s">
        <v>21</v>
      </c>
      <c r="E8" s="9"/>
      <c r="F8" s="12"/>
      <c r="G8" s="12"/>
      <c r="H8" s="9">
        <v>332.86</v>
      </c>
      <c r="I8" s="12">
        <v>544474</v>
      </c>
      <c r="J8" s="12"/>
      <c r="K8" s="12"/>
      <c r="L8" s="12">
        <v>398689</v>
      </c>
      <c r="M8" s="12">
        <v>943163</v>
      </c>
      <c r="N8" s="17">
        <v>0.4</v>
      </c>
      <c r="O8" s="9">
        <f t="shared" si="0"/>
        <v>377265.2</v>
      </c>
      <c r="P8" s="21" t="s">
        <v>40</v>
      </c>
      <c r="Q8" s="21" t="s">
        <v>41</v>
      </c>
    </row>
    <row r="9" ht="35" customHeight="1" spans="1:17">
      <c r="A9" s="14" t="s">
        <v>42</v>
      </c>
      <c r="B9" s="14"/>
      <c r="C9" s="14"/>
      <c r="D9" s="14"/>
      <c r="E9" s="14"/>
      <c r="F9" s="14"/>
      <c r="G9" s="14">
        <f>SUM(G4:G8)</f>
        <v>38280</v>
      </c>
      <c r="H9" s="14"/>
      <c r="I9" s="14">
        <f>SUM(I4:I8)</f>
        <v>847948</v>
      </c>
      <c r="J9" s="14"/>
      <c r="K9" s="14"/>
      <c r="L9" s="14">
        <f>SUM(L4:L8)</f>
        <v>829733</v>
      </c>
      <c r="M9" s="14"/>
      <c r="N9" s="14"/>
      <c r="O9" s="14">
        <f>SUM(O4:O8)</f>
        <v>686384.4</v>
      </c>
      <c r="P9" s="14"/>
      <c r="Q9" s="14"/>
    </row>
    <row r="39" spans="14:14">
      <c r="N39" s="1" t="s">
        <v>43</v>
      </c>
    </row>
  </sheetData>
  <mergeCells count="12">
    <mergeCell ref="A1:Q1"/>
    <mergeCell ref="D2:G2"/>
    <mergeCell ref="H2:L2"/>
    <mergeCell ref="A9:B9"/>
    <mergeCell ref="A2:A3"/>
    <mergeCell ref="B2:B3"/>
    <mergeCell ref="C2:C3"/>
    <mergeCell ref="M2:M3"/>
    <mergeCell ref="N2:N3"/>
    <mergeCell ref="O2:O3"/>
    <mergeCell ref="P2:P3"/>
    <mergeCell ref="Q2:Q3"/>
  </mergeCells>
  <pageMargins left="0.554166666666667" right="0.554166666666667" top="1" bottom="1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2024-03-25T08:06:00Z</dcterms:created>
  <dcterms:modified xsi:type="dcterms:W3CDTF">2024-08-26T08:56:24Z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