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tabRatio="818" firstSheet="1" activeTab="2"/>
  </bookViews>
  <sheets>
    <sheet name="基础表2021春季" sheetId="15" r:id="rId1"/>
    <sheet name="基础表2021秋季" sheetId="20" r:id="rId2"/>
    <sheet name="汇总表 (2)" sheetId="19" r:id="rId3"/>
    <sheet name="秋季学生营养计划  统计表  (2)" sheetId="18" r:id="rId4"/>
    <sheet name="秋季陪餐教师   义务教育  (2)" sheetId="17" r:id="rId5"/>
    <sheet name="秋季陪餐教师   学前班 (2)" sheetId="16" r:id="rId6"/>
  </sheets>
  <definedNames>
    <definedName name="_xlnm.Print_Titles" localSheetId="0">基础表2021春季!$1:$3</definedName>
    <definedName name="_xlnm.Print_Titles" localSheetId="1">基础表2021秋季!$1:$3</definedName>
    <definedName name="_xlnm.Print_Titles" localSheetId="3">'秋季学生营养计划  统计表  (2)'!$1:$5</definedName>
  </definedNames>
  <calcPr calcId="124519"/>
</workbook>
</file>

<file path=xl/calcChain.xml><?xml version="1.0" encoding="utf-8"?>
<calcChain xmlns="http://schemas.openxmlformats.org/spreadsheetml/2006/main">
  <c r="AA7" i="19"/>
  <c r="W7"/>
  <c r="Q32" i="17"/>
  <c r="P32"/>
  <c r="G22" i="16"/>
  <c r="G21"/>
  <c r="G20"/>
  <c r="G19"/>
  <c r="G18"/>
  <c r="G17"/>
  <c r="G16"/>
  <c r="G15"/>
  <c r="G14"/>
  <c r="G13"/>
  <c r="G12"/>
  <c r="G11"/>
  <c r="G10"/>
  <c r="G9"/>
  <c r="G8"/>
  <c r="G7"/>
  <c r="G6"/>
  <c r="G5"/>
  <c r="G4"/>
  <c r="D4"/>
  <c r="C4"/>
  <c r="N32" i="17"/>
  <c r="M32"/>
  <c r="L32"/>
  <c r="K32"/>
  <c r="N31"/>
  <c r="M31"/>
  <c r="L31"/>
  <c r="K31"/>
  <c r="N30"/>
  <c r="M30"/>
  <c r="L30"/>
  <c r="K30"/>
  <c r="N29"/>
  <c r="M29"/>
  <c r="L29"/>
  <c r="K29"/>
  <c r="N28"/>
  <c r="M28"/>
  <c r="L28"/>
  <c r="K28"/>
  <c r="N27"/>
  <c r="M27"/>
  <c r="L27"/>
  <c r="K27"/>
  <c r="N26"/>
  <c r="M26"/>
  <c r="L26"/>
  <c r="K26"/>
  <c r="N25"/>
  <c r="M25"/>
  <c r="L25"/>
  <c r="K25"/>
  <c r="N24"/>
  <c r="M24"/>
  <c r="L24"/>
  <c r="K24"/>
  <c r="N23"/>
  <c r="M23"/>
  <c r="L23"/>
  <c r="K23"/>
  <c r="N22"/>
  <c r="M22"/>
  <c r="L22"/>
  <c r="K22"/>
  <c r="N21"/>
  <c r="M21"/>
  <c r="L21"/>
  <c r="K21"/>
  <c r="N20"/>
  <c r="M20"/>
  <c r="L20"/>
  <c r="K20"/>
  <c r="N19"/>
  <c r="M19"/>
  <c r="L19"/>
  <c r="K19"/>
  <c r="N18"/>
  <c r="M18"/>
  <c r="L18"/>
  <c r="K18"/>
  <c r="N17"/>
  <c r="M17"/>
  <c r="L17"/>
  <c r="K17"/>
  <c r="N16"/>
  <c r="M16"/>
  <c r="L16"/>
  <c r="K16"/>
  <c r="N15"/>
  <c r="M15"/>
  <c r="L15"/>
  <c r="K15"/>
  <c r="N14"/>
  <c r="M14"/>
  <c r="L14"/>
  <c r="K14"/>
  <c r="N13"/>
  <c r="M13"/>
  <c r="L13"/>
  <c r="K13"/>
  <c r="N12"/>
  <c r="M12"/>
  <c r="L12"/>
  <c r="K12"/>
  <c r="N11"/>
  <c r="M11"/>
  <c r="L11"/>
  <c r="K11"/>
  <c r="N10"/>
  <c r="M10"/>
  <c r="L10"/>
  <c r="K10"/>
  <c r="N9"/>
  <c r="M9"/>
  <c r="L9"/>
  <c r="K9"/>
  <c r="N8"/>
  <c r="M8"/>
  <c r="L8"/>
  <c r="K8"/>
  <c r="N7"/>
  <c r="M7"/>
  <c r="L7"/>
  <c r="K7"/>
  <c r="N6"/>
  <c r="M6"/>
  <c r="L6"/>
  <c r="K6"/>
  <c r="N5"/>
  <c r="M5"/>
  <c r="L5"/>
  <c r="K5"/>
  <c r="H5"/>
  <c r="G5"/>
  <c r="F5"/>
  <c r="E5"/>
  <c r="D5"/>
  <c r="C5"/>
  <c r="N38" i="18"/>
  <c r="M38"/>
  <c r="G38"/>
  <c r="N37"/>
  <c r="L37"/>
  <c r="K37"/>
  <c r="G37"/>
  <c r="N36"/>
  <c r="L36"/>
  <c r="K36"/>
  <c r="G36"/>
  <c r="N35"/>
  <c r="L35"/>
  <c r="K35"/>
  <c r="G35"/>
  <c r="N34"/>
  <c r="L34"/>
  <c r="K34"/>
  <c r="G34"/>
  <c r="N33"/>
  <c r="L33"/>
  <c r="K33"/>
  <c r="G33"/>
  <c r="N32"/>
  <c r="L32"/>
  <c r="K32"/>
  <c r="G32"/>
  <c r="N31"/>
  <c r="L31"/>
  <c r="K31"/>
  <c r="G31"/>
  <c r="N30"/>
  <c r="L30"/>
  <c r="K30"/>
  <c r="G30"/>
  <c r="N29"/>
  <c r="L29"/>
  <c r="K29"/>
  <c r="G29"/>
  <c r="N28"/>
  <c r="L28"/>
  <c r="K28"/>
  <c r="G28"/>
  <c r="N27"/>
  <c r="L27"/>
  <c r="K27"/>
  <c r="G27"/>
  <c r="N26"/>
  <c r="L26"/>
  <c r="K26"/>
  <c r="G26"/>
  <c r="N25"/>
  <c r="L25"/>
  <c r="K25"/>
  <c r="J25"/>
  <c r="G25"/>
  <c r="N24"/>
  <c r="L24"/>
  <c r="K24"/>
  <c r="J24"/>
  <c r="G24"/>
  <c r="N23"/>
  <c r="L23"/>
  <c r="K23"/>
  <c r="G23"/>
  <c r="N22"/>
  <c r="L22"/>
  <c r="K22"/>
  <c r="J22"/>
  <c r="G22"/>
  <c r="N21"/>
  <c r="L21"/>
  <c r="K21"/>
  <c r="J21"/>
  <c r="G21"/>
  <c r="N20"/>
  <c r="L20"/>
  <c r="K20"/>
  <c r="J20"/>
  <c r="G20"/>
  <c r="N19"/>
  <c r="J19"/>
  <c r="G19"/>
  <c r="N18"/>
  <c r="J18"/>
  <c r="N17"/>
  <c r="J17"/>
  <c r="G17"/>
  <c r="N16"/>
  <c r="J16"/>
  <c r="G16"/>
  <c r="N15"/>
  <c r="J15"/>
  <c r="G15"/>
  <c r="N14"/>
  <c r="J14"/>
  <c r="G14"/>
  <c r="N13"/>
  <c r="J13"/>
  <c r="G13"/>
  <c r="N12"/>
  <c r="J12"/>
  <c r="G12"/>
  <c r="N11"/>
  <c r="J11"/>
  <c r="G11"/>
  <c r="N10"/>
  <c r="J10"/>
  <c r="G10"/>
  <c r="N9"/>
  <c r="J9"/>
  <c r="G9"/>
  <c r="N8"/>
  <c r="J8"/>
  <c r="G8"/>
  <c r="N7"/>
  <c r="J7"/>
  <c r="G7"/>
  <c r="N6"/>
  <c r="M6"/>
  <c r="L6"/>
  <c r="K6"/>
  <c r="J6"/>
  <c r="G6"/>
  <c r="F6"/>
  <c r="E6"/>
  <c r="D6"/>
  <c r="C6"/>
  <c r="V39" i="19"/>
  <c r="Q39"/>
  <c r="P39"/>
  <c r="O39"/>
  <c r="N39"/>
  <c r="M39"/>
  <c r="L39"/>
  <c r="G39"/>
  <c r="V38"/>
  <c r="Q38"/>
  <c r="P38"/>
  <c r="O38"/>
  <c r="N38"/>
  <c r="M38"/>
  <c r="L38"/>
  <c r="G38"/>
  <c r="AA37"/>
  <c r="Z37"/>
  <c r="Y37"/>
  <c r="X37"/>
  <c r="W37"/>
  <c r="V37"/>
  <c r="Q37"/>
  <c r="P37"/>
  <c r="O37"/>
  <c r="N37"/>
  <c r="M37"/>
  <c r="L37"/>
  <c r="G37"/>
  <c r="AA36"/>
  <c r="Z36"/>
  <c r="Y36"/>
  <c r="X36"/>
  <c r="W36"/>
  <c r="V36"/>
  <c r="Q36"/>
  <c r="P36"/>
  <c r="O36"/>
  <c r="N36"/>
  <c r="M36"/>
  <c r="L36"/>
  <c r="G36"/>
  <c r="V35"/>
  <c r="Q35"/>
  <c r="P35"/>
  <c r="O35"/>
  <c r="N35"/>
  <c r="M35"/>
  <c r="L35"/>
  <c r="G35"/>
  <c r="V34"/>
  <c r="Q34"/>
  <c r="P34"/>
  <c r="O34"/>
  <c r="N34"/>
  <c r="M34"/>
  <c r="L34"/>
  <c r="G34"/>
  <c r="V33"/>
  <c r="Q33"/>
  <c r="P33"/>
  <c r="O33"/>
  <c r="N33"/>
  <c r="M33"/>
  <c r="L33"/>
  <c r="G33"/>
  <c r="V32"/>
  <c r="Q32"/>
  <c r="P32"/>
  <c r="O32"/>
  <c r="N32"/>
  <c r="M32"/>
  <c r="L32"/>
  <c r="G32"/>
  <c r="V31"/>
  <c r="Q31"/>
  <c r="P31"/>
  <c r="O31"/>
  <c r="N31"/>
  <c r="M31"/>
  <c r="L31"/>
  <c r="G31"/>
  <c r="V30"/>
  <c r="Q30"/>
  <c r="P30"/>
  <c r="O30"/>
  <c r="N30"/>
  <c r="M30"/>
  <c r="L30"/>
  <c r="G30"/>
  <c r="V29"/>
  <c r="Q29"/>
  <c r="P29"/>
  <c r="O29"/>
  <c r="N29"/>
  <c r="M29"/>
  <c r="L29"/>
  <c r="G29"/>
  <c r="AA28"/>
  <c r="Z28"/>
  <c r="Y28"/>
  <c r="X28"/>
  <c r="W28"/>
  <c r="V28"/>
  <c r="Q28"/>
  <c r="P28"/>
  <c r="O28"/>
  <c r="N28"/>
  <c r="M28"/>
  <c r="L28"/>
  <c r="G28"/>
  <c r="V27"/>
  <c r="Q27"/>
  <c r="P27"/>
  <c r="O27"/>
  <c r="N27"/>
  <c r="M27"/>
  <c r="L27"/>
  <c r="G27"/>
  <c r="V26"/>
  <c r="Q26"/>
  <c r="P26"/>
  <c r="O26"/>
  <c r="N26"/>
  <c r="M26"/>
  <c r="L26"/>
  <c r="G26"/>
  <c r="V25"/>
  <c r="Q25"/>
  <c r="P25"/>
  <c r="O25"/>
  <c r="N25"/>
  <c r="M25"/>
  <c r="L25"/>
  <c r="G25"/>
  <c r="V24"/>
  <c r="Q24"/>
  <c r="P24"/>
  <c r="O24"/>
  <c r="N24"/>
  <c r="M24"/>
  <c r="L24"/>
  <c r="G24"/>
  <c r="V23"/>
  <c r="Q23"/>
  <c r="P23"/>
  <c r="O23"/>
  <c r="N23"/>
  <c r="M23"/>
  <c r="L23"/>
  <c r="G23"/>
  <c r="AA22"/>
  <c r="Z22"/>
  <c r="Y22"/>
  <c r="X22"/>
  <c r="W22"/>
  <c r="V22"/>
  <c r="Q22"/>
  <c r="P22"/>
  <c r="O22"/>
  <c r="N22"/>
  <c r="M22"/>
  <c r="L22"/>
  <c r="G22"/>
  <c r="AA21"/>
  <c r="Z21"/>
  <c r="Y21"/>
  <c r="X21"/>
  <c r="W21"/>
  <c r="V21"/>
  <c r="Q21"/>
  <c r="P21"/>
  <c r="O21"/>
  <c r="N21"/>
  <c r="M21"/>
  <c r="L21"/>
  <c r="G21"/>
  <c r="AA20"/>
  <c r="Z20"/>
  <c r="Y20"/>
  <c r="X20"/>
  <c r="W20"/>
  <c r="V20"/>
  <c r="Q20"/>
  <c r="P20"/>
  <c r="O20"/>
  <c r="N20"/>
  <c r="M20"/>
  <c r="L20"/>
  <c r="G20"/>
  <c r="V19"/>
  <c r="Q19"/>
  <c r="P19"/>
  <c r="O19"/>
  <c r="N19"/>
  <c r="M19"/>
  <c r="L19"/>
  <c r="G19"/>
  <c r="V18"/>
  <c r="Q18"/>
  <c r="P18"/>
  <c r="O18"/>
  <c r="N18"/>
  <c r="M18"/>
  <c r="L18"/>
  <c r="G18"/>
  <c r="AA17"/>
  <c r="Z17"/>
  <c r="Y17"/>
  <c r="X17"/>
  <c r="W17"/>
  <c r="V17"/>
  <c r="Q17"/>
  <c r="P17"/>
  <c r="O17"/>
  <c r="N17"/>
  <c r="M17"/>
  <c r="L17"/>
  <c r="G17"/>
  <c r="V16"/>
  <c r="Q16"/>
  <c r="P16"/>
  <c r="O16"/>
  <c r="N16"/>
  <c r="M16"/>
  <c r="L16"/>
  <c r="G16"/>
  <c r="V15"/>
  <c r="Q15"/>
  <c r="P15"/>
  <c r="O15"/>
  <c r="N15"/>
  <c r="M15"/>
  <c r="L15"/>
  <c r="G15"/>
  <c r="V14"/>
  <c r="Q14"/>
  <c r="P14"/>
  <c r="O14"/>
  <c r="N14"/>
  <c r="M14"/>
  <c r="L14"/>
  <c r="G14"/>
  <c r="V13"/>
  <c r="Q13"/>
  <c r="P13"/>
  <c r="O13"/>
  <c r="N13"/>
  <c r="M13"/>
  <c r="L13"/>
  <c r="G13"/>
  <c r="AA12"/>
  <c r="Z12"/>
  <c r="Y12"/>
  <c r="X12"/>
  <c r="W12"/>
  <c r="V12"/>
  <c r="Q12"/>
  <c r="P12"/>
  <c r="O12"/>
  <c r="N12"/>
  <c r="M12"/>
  <c r="L12"/>
  <c r="G12"/>
  <c r="V11"/>
  <c r="Q11"/>
  <c r="P11"/>
  <c r="O11"/>
  <c r="N11"/>
  <c r="M11"/>
  <c r="L11"/>
  <c r="G11"/>
  <c r="AA10"/>
  <c r="Z10"/>
  <c r="Y10"/>
  <c r="X10"/>
  <c r="W10"/>
  <c r="V10"/>
  <c r="Q10"/>
  <c r="P10"/>
  <c r="O10"/>
  <c r="N10"/>
  <c r="M10"/>
  <c r="L10"/>
  <c r="G10"/>
  <c r="AA9"/>
  <c r="Z9"/>
  <c r="Y9"/>
  <c r="X9"/>
  <c r="W9"/>
  <c r="V9"/>
  <c r="Q9"/>
  <c r="P9"/>
  <c r="O9"/>
  <c r="N9"/>
  <c r="M9"/>
  <c r="L9"/>
  <c r="G9"/>
  <c r="AA8"/>
  <c r="Z8"/>
  <c r="Y8"/>
  <c r="X8"/>
  <c r="W8"/>
  <c r="V8"/>
  <c r="Q8"/>
  <c r="P8"/>
  <c r="O8"/>
  <c r="N8"/>
  <c r="M8"/>
  <c r="L8"/>
  <c r="G8"/>
  <c r="Z7"/>
  <c r="Y7"/>
  <c r="X7"/>
  <c r="V7"/>
  <c r="U7"/>
  <c r="T7"/>
  <c r="S7"/>
  <c r="R7"/>
  <c r="Q7"/>
  <c r="P7"/>
  <c r="O7"/>
  <c r="N7"/>
  <c r="M7"/>
  <c r="L7"/>
  <c r="K7"/>
  <c r="J7"/>
  <c r="I7"/>
  <c r="H7"/>
  <c r="G7"/>
  <c r="F7"/>
  <c r="E7"/>
  <c r="D7"/>
  <c r="C7"/>
  <c r="N46" i="20"/>
  <c r="J46"/>
  <c r="F46"/>
  <c r="N45"/>
  <c r="J45"/>
  <c r="F45"/>
  <c r="N44"/>
  <c r="J44"/>
  <c r="F44"/>
  <c r="N43"/>
  <c r="J43"/>
  <c r="F43"/>
  <c r="N42"/>
  <c r="J42"/>
  <c r="F42"/>
  <c r="N41"/>
  <c r="J41"/>
  <c r="F41"/>
  <c r="N40"/>
  <c r="J40"/>
  <c r="F40"/>
  <c r="N39"/>
  <c r="J39"/>
  <c r="F39"/>
  <c r="N38"/>
  <c r="J38"/>
  <c r="F38"/>
  <c r="N37"/>
  <c r="J37"/>
  <c r="F37"/>
  <c r="N36"/>
  <c r="J36"/>
  <c r="F36"/>
  <c r="N35"/>
  <c r="J35"/>
  <c r="F35"/>
  <c r="N34"/>
  <c r="J34"/>
  <c r="F34"/>
  <c r="N33"/>
  <c r="J33"/>
  <c r="F33"/>
  <c r="N32"/>
  <c r="J32"/>
  <c r="F32"/>
  <c r="N31"/>
  <c r="J31"/>
  <c r="F31"/>
  <c r="N30"/>
  <c r="J30"/>
  <c r="F30"/>
  <c r="N29"/>
  <c r="J29"/>
  <c r="F29"/>
  <c r="N28"/>
  <c r="J28"/>
  <c r="F28"/>
  <c r="N27"/>
  <c r="J27"/>
  <c r="F27"/>
  <c r="N26"/>
  <c r="J26"/>
  <c r="F26"/>
  <c r="N25"/>
  <c r="J25"/>
  <c r="F25"/>
  <c r="N24"/>
  <c r="J24"/>
  <c r="F24"/>
  <c r="N23"/>
  <c r="J23"/>
  <c r="F23"/>
  <c r="N22"/>
  <c r="J22"/>
  <c r="F22"/>
  <c r="N21"/>
  <c r="J21"/>
  <c r="F21"/>
  <c r="N20"/>
  <c r="J20"/>
  <c r="F20"/>
  <c r="N19"/>
  <c r="J19"/>
  <c r="F19"/>
  <c r="N18"/>
  <c r="J18"/>
  <c r="F18"/>
  <c r="N17"/>
  <c r="J17"/>
  <c r="F17"/>
  <c r="N16"/>
  <c r="J16"/>
  <c r="F16"/>
  <c r="N15"/>
  <c r="J15"/>
  <c r="F15"/>
  <c r="N14"/>
  <c r="J14"/>
  <c r="F14"/>
  <c r="N13"/>
  <c r="J13"/>
  <c r="F13"/>
  <c r="N12"/>
  <c r="J12"/>
  <c r="F12"/>
  <c r="N11"/>
  <c r="J11"/>
  <c r="F11"/>
  <c r="N10"/>
  <c r="J10"/>
  <c r="F10"/>
  <c r="N9"/>
  <c r="J9"/>
  <c r="F9"/>
  <c r="N8"/>
  <c r="J8"/>
  <c r="F8"/>
  <c r="N7"/>
  <c r="J7"/>
  <c r="F7"/>
  <c r="N6"/>
  <c r="J6"/>
  <c r="F6"/>
  <c r="N5"/>
  <c r="J5"/>
  <c r="F5"/>
  <c r="O4"/>
  <c r="N4"/>
  <c r="M4"/>
  <c r="L4"/>
  <c r="K4"/>
  <c r="J4"/>
  <c r="I4"/>
  <c r="H4"/>
  <c r="G4"/>
  <c r="F4"/>
  <c r="E4"/>
  <c r="D4"/>
  <c r="C4"/>
  <c r="N46" i="15"/>
  <c r="J46"/>
  <c r="F46"/>
  <c r="N45"/>
  <c r="J45"/>
  <c r="F45"/>
  <c r="N44"/>
  <c r="J44"/>
  <c r="F44"/>
  <c r="N43"/>
  <c r="J43"/>
  <c r="F43"/>
  <c r="N42"/>
  <c r="J42"/>
  <c r="F42"/>
  <c r="N41"/>
  <c r="J41"/>
  <c r="F41"/>
  <c r="N40"/>
  <c r="J40"/>
  <c r="F40"/>
  <c r="N39"/>
  <c r="J39"/>
  <c r="F39"/>
  <c r="N38"/>
  <c r="J38"/>
  <c r="F38"/>
  <c r="N37"/>
  <c r="J37"/>
  <c r="F37"/>
  <c r="N36"/>
  <c r="J36"/>
  <c r="F36"/>
  <c r="N35"/>
  <c r="J35"/>
  <c r="F35"/>
  <c r="N34"/>
  <c r="J34"/>
  <c r="F34"/>
  <c r="N33"/>
  <c r="J33"/>
  <c r="F33"/>
  <c r="N32"/>
  <c r="J32"/>
  <c r="F32"/>
  <c r="N31"/>
  <c r="J31"/>
  <c r="F31"/>
  <c r="N30"/>
  <c r="J30"/>
  <c r="F30"/>
  <c r="N29"/>
  <c r="J29"/>
  <c r="F29"/>
  <c r="N28"/>
  <c r="J28"/>
  <c r="F28"/>
  <c r="N27"/>
  <c r="J27"/>
  <c r="F27"/>
  <c r="N26"/>
  <c r="J26"/>
  <c r="F26"/>
  <c r="N25"/>
  <c r="J25"/>
  <c r="F25"/>
  <c r="N24"/>
  <c r="J24"/>
  <c r="F24"/>
  <c r="N23"/>
  <c r="J23"/>
  <c r="F23"/>
  <c r="N22"/>
  <c r="J22"/>
  <c r="F22"/>
  <c r="N21"/>
  <c r="J21"/>
  <c r="F21"/>
  <c r="N20"/>
  <c r="J20"/>
  <c r="F20"/>
  <c r="N19"/>
  <c r="J19"/>
  <c r="F19"/>
  <c r="N18"/>
  <c r="J18"/>
  <c r="F18"/>
  <c r="N17"/>
  <c r="J17"/>
  <c r="F17"/>
  <c r="N16"/>
  <c r="J16"/>
  <c r="F16"/>
  <c r="N15"/>
  <c r="J15"/>
  <c r="F15"/>
  <c r="N14"/>
  <c r="J14"/>
  <c r="F14"/>
  <c r="N13"/>
  <c r="J13"/>
  <c r="F13"/>
  <c r="N12"/>
  <c r="J12"/>
  <c r="F12"/>
  <c r="N11"/>
  <c r="J11"/>
  <c r="F11"/>
  <c r="N10"/>
  <c r="J10"/>
  <c r="F10"/>
  <c r="N9"/>
  <c r="J9"/>
  <c r="F9"/>
  <c r="N8"/>
  <c r="J8"/>
  <c r="F8"/>
  <c r="N7"/>
  <c r="J7"/>
  <c r="F7"/>
  <c r="N6"/>
  <c r="J6"/>
  <c r="F6"/>
  <c r="N5"/>
  <c r="J5"/>
  <c r="F5"/>
  <c r="O4"/>
  <c r="N4"/>
  <c r="M4"/>
  <c r="L4"/>
  <c r="K4"/>
  <c r="J4"/>
  <c r="I4"/>
  <c r="H4"/>
  <c r="G4"/>
  <c r="F4"/>
  <c r="E4"/>
  <c r="D4"/>
  <c r="C4"/>
</calcChain>
</file>

<file path=xl/sharedStrings.xml><?xml version="1.0" encoding="utf-8"?>
<sst xmlns="http://schemas.openxmlformats.org/spreadsheetml/2006/main" count="328" uniqueCount="111">
  <si>
    <t>2021年春季海原县在校学生情况统计表</t>
  </si>
  <si>
    <t>序号</t>
  </si>
  <si>
    <t>学  校</t>
  </si>
  <si>
    <t>在校学生数</t>
  </si>
  <si>
    <t>残疾人学生数</t>
  </si>
  <si>
    <t>寄宿生数</t>
  </si>
  <si>
    <t>备注</t>
  </si>
  <si>
    <t>初中</t>
  </si>
  <si>
    <t>小学</t>
  </si>
  <si>
    <t>特教</t>
  </si>
  <si>
    <t>小计</t>
  </si>
  <si>
    <t>合计</t>
  </si>
  <si>
    <t>海原县回民中学</t>
  </si>
  <si>
    <t>海原县第二中学</t>
  </si>
  <si>
    <t>海原县第三中学</t>
  </si>
  <si>
    <t>海原县第四中学</t>
  </si>
  <si>
    <t>海原县第五中学</t>
  </si>
  <si>
    <t>海原县关桥中学</t>
  </si>
  <si>
    <t>海原县贾塘中学</t>
  </si>
  <si>
    <t>海原县李俊中学</t>
  </si>
  <si>
    <t>海原县李旺中学</t>
  </si>
  <si>
    <t>海原县七营中学</t>
  </si>
  <si>
    <t>海原县三河中学</t>
  </si>
  <si>
    <t>海原县西安中学</t>
  </si>
  <si>
    <t>海原县郑旗中学</t>
  </si>
  <si>
    <t>高崖乡九年一贯制学校</t>
  </si>
  <si>
    <t>甘城乡九年一贯制学校</t>
  </si>
  <si>
    <t>树台乡九年一贯制学校</t>
  </si>
  <si>
    <t>曹洼乡九年一贯制学校</t>
  </si>
  <si>
    <t>九彩乡九年一贯制学校</t>
  </si>
  <si>
    <t>关庄乡九年一贯制学校</t>
  </si>
  <si>
    <t>贾塘乡中心小学</t>
  </si>
  <si>
    <t>甘盐池中心小学</t>
  </si>
  <si>
    <t>关桥乡中心小学</t>
  </si>
  <si>
    <t>海城镇中心小学</t>
  </si>
  <si>
    <t>红羊乡中心小学</t>
  </si>
  <si>
    <t>李俊乡中心小学</t>
  </si>
  <si>
    <t>李旺镇中心小学</t>
  </si>
  <si>
    <t>七营镇中心小学</t>
  </si>
  <si>
    <t>三河镇中心小学</t>
  </si>
  <si>
    <t>史店乡中心小学</t>
  </si>
  <si>
    <t>西安镇中心小学</t>
  </si>
  <si>
    <t>郑旗乡中心小学</t>
  </si>
  <si>
    <t>海原县特殊教育学校</t>
  </si>
  <si>
    <t>海原县第一小学</t>
  </si>
  <si>
    <t>海原县第二小学</t>
  </si>
  <si>
    <t>海原县第三小学</t>
  </si>
  <si>
    <t>海原县第四小学</t>
  </si>
  <si>
    <t>海原县第五小学</t>
  </si>
  <si>
    <t>海原县第六小学</t>
  </si>
  <si>
    <t>海原县第七小学</t>
  </si>
  <si>
    <t>海原县回民小学</t>
  </si>
  <si>
    <t>海兴开发区实验小学</t>
  </si>
  <si>
    <t>海兴开发区第二小学</t>
  </si>
  <si>
    <t>2021年秋季海原县在校学生情况统计表</t>
  </si>
  <si>
    <t>单位:元</t>
  </si>
  <si>
    <t>2021年秋季学期营养改善计划补助资金核算</t>
  </si>
  <si>
    <t>秋季学期预拨补助资金（按春季学期100%核算）</t>
  </si>
  <si>
    <t>本次下拨资金</t>
  </si>
  <si>
    <t>学生营养改善计划补助资金</t>
  </si>
  <si>
    <t>教师陪餐资金</t>
  </si>
  <si>
    <t>秋季学期应拨补助资金小计</t>
  </si>
  <si>
    <t>初中教育</t>
  </si>
  <si>
    <t>小学教育</t>
  </si>
  <si>
    <t>特殊 教育</t>
  </si>
  <si>
    <t>特殊     教育</t>
  </si>
  <si>
    <t>特殊  教育</t>
  </si>
  <si>
    <t>学前班</t>
  </si>
  <si>
    <t>2021年秋季学期义务教育阶段学生营养改善计划补助资金统计表</t>
  </si>
  <si>
    <t>单位：元、人</t>
  </si>
  <si>
    <t>2021年秋季享受学生数</t>
  </si>
  <si>
    <r>
      <rPr>
        <sz val="9"/>
        <rFont val="宋体"/>
        <family val="3"/>
        <charset val="134"/>
      </rPr>
      <t>补助标准 （元/生</t>
    </r>
    <r>
      <rPr>
        <sz val="9"/>
        <rFont val="楷体"/>
        <family val="3"/>
        <charset val="134"/>
      </rPr>
      <t>·</t>
    </r>
    <r>
      <rPr>
        <sz val="9"/>
        <rFont val="宋体"/>
        <family val="3"/>
        <charset val="134"/>
      </rPr>
      <t>天）</t>
    </r>
  </si>
  <si>
    <t>秋季学期计划天数</t>
  </si>
  <si>
    <t>秋季学期应拨营养改善计划补助资金</t>
  </si>
  <si>
    <t>特殊教育</t>
  </si>
  <si>
    <t>寄宿生0.6元/天</t>
  </si>
  <si>
    <t>2021年秋季学期农村义务教育阶段学校营养改善计划陪餐补助资金统计表</t>
  </si>
  <si>
    <t>2021.9.26</t>
  </si>
  <si>
    <t>学校名称</t>
  </si>
  <si>
    <t>2021秋季享受学生人数</t>
  </si>
  <si>
    <t>秋季陪餐教师</t>
  </si>
  <si>
    <t>人均标准/天</t>
  </si>
  <si>
    <t>秋季计划天数</t>
  </si>
  <si>
    <t>秋季学期应拨陪餐资金</t>
  </si>
  <si>
    <t>小计/元</t>
  </si>
  <si>
    <t>合   计</t>
  </si>
  <si>
    <t>2021年秋季学期农村义务教育阶段学校附设学前班营养改善计划陪餐补助资金统计表</t>
  </si>
  <si>
    <t>2021年秋季学前班人数</t>
  </si>
  <si>
    <t>陪餐教师数</t>
  </si>
  <si>
    <t>计划天数</t>
  </si>
  <si>
    <t>应拨陪餐资金</t>
  </si>
  <si>
    <t>海原县高崖乡九年一贯制学校</t>
  </si>
  <si>
    <t>海原县甘城乡九年一贯制学校</t>
  </si>
  <si>
    <t>海原县树台乡九年一贯制学校</t>
  </si>
  <si>
    <t>海原县曹洼乡九年一贯制学校</t>
  </si>
  <si>
    <t>海原县九彩乡九年一贯制学校</t>
  </si>
  <si>
    <t>海原县关庄乡九年一贯制学校</t>
  </si>
  <si>
    <t>海原县贾塘乡中心小学</t>
  </si>
  <si>
    <t>海原县甘盐池中心小学</t>
  </si>
  <si>
    <t>海原县关桥乡中心小学</t>
  </si>
  <si>
    <t>海原县海城镇中心小学</t>
  </si>
  <si>
    <t>海原县红羊乡中心小学</t>
  </si>
  <si>
    <t>海原县李俊乡中心小学</t>
  </si>
  <si>
    <t>海原县李旺镇中心小学</t>
  </si>
  <si>
    <t>海原县七营镇中心小学</t>
  </si>
  <si>
    <t>海原县三河镇中心小学</t>
  </si>
  <si>
    <t>海原县史店乡中心小学</t>
  </si>
  <si>
    <t>海原县西安镇中心小学</t>
  </si>
  <si>
    <t>海原县郑旗乡中心小学</t>
  </si>
  <si>
    <t>备注</t>
    <phoneticPr fontId="12" type="noConversion"/>
  </si>
  <si>
    <t>2021年义务教育阶段、附设学前班学生营养改善计划补助及教师陪餐资金汇总表(第三批)</t>
    <phoneticPr fontId="12" type="noConversion"/>
  </si>
</sst>
</file>

<file path=xl/styles.xml><?xml version="1.0" encoding="utf-8"?>
<styleSheet xmlns="http://schemas.openxmlformats.org/spreadsheetml/2006/main">
  <numFmts count="1">
    <numFmt numFmtId="176" formatCode="0.00_);[Red]\(0.00\)"/>
  </numFmts>
  <fonts count="16">
    <font>
      <sz val="12"/>
      <name val="宋体"/>
      <charset val="134"/>
    </font>
    <font>
      <sz val="16"/>
      <name val="宋体"/>
      <family val="3"/>
      <charset val="134"/>
    </font>
    <font>
      <b/>
      <sz val="11"/>
      <name val="宋体"/>
      <family val="3"/>
      <charset val="134"/>
    </font>
    <font>
      <sz val="11"/>
      <name val="宋体"/>
      <family val="3"/>
      <charset val="134"/>
    </font>
    <font>
      <b/>
      <sz val="16"/>
      <name val="宋体"/>
      <family val="3"/>
      <charset val="134"/>
    </font>
    <font>
      <sz val="10"/>
      <name val="宋体"/>
      <family val="3"/>
      <charset val="134"/>
    </font>
    <font>
      <b/>
      <sz val="10"/>
      <name val="宋体"/>
      <family val="3"/>
      <charset val="134"/>
    </font>
    <font>
      <sz val="10"/>
      <name val="华文中宋"/>
      <family val="3"/>
      <charset val="134"/>
    </font>
    <font>
      <sz val="11"/>
      <color indexed="8"/>
      <name val="宋体"/>
      <family val="3"/>
      <charset val="134"/>
    </font>
    <font>
      <b/>
      <sz val="18"/>
      <name val="宋体"/>
      <family val="3"/>
      <charset val="134"/>
    </font>
    <font>
      <sz val="16"/>
      <name val="微软简标宋"/>
      <charset val="134"/>
    </font>
    <font>
      <sz val="9"/>
      <name val="微软简标宋"/>
      <charset val="134"/>
    </font>
    <font>
      <sz val="9"/>
      <name val="宋体"/>
      <family val="3"/>
      <charset val="134"/>
    </font>
    <font>
      <sz val="8.5"/>
      <name val="宋体"/>
      <family val="3"/>
      <charset val="134"/>
    </font>
    <font>
      <sz val="9"/>
      <name val="楷体"/>
      <family val="3"/>
      <charset val="134"/>
    </font>
    <font>
      <sz val="12"/>
      <name val="宋体"/>
      <family val="3"/>
      <charset val="134"/>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05">
    <xf numFmtId="0" fontId="0" fillId="0" borderId="0" xfId="0">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 fillId="0" borderId="0" xfId="0" applyFont="1" applyFill="1" applyBorder="1" applyAlignment="1">
      <alignment horizontal="center" vertical="center" wrapText="1"/>
    </xf>
    <xf numFmtId="14" fontId="0" fillId="0" borderId="0" xfId="0" applyNumberForma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76" fontId="3" fillId="0" borderId="1" xfId="0" applyNumberFormat="1" applyFont="1" applyFill="1" applyBorder="1" applyAlignment="1">
      <alignment horizontal="center" vertical="center" shrinkToFi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NumberFormat="1"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center"/>
    </xf>
    <xf numFmtId="0" fontId="5" fillId="0" borderId="7"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8" fillId="0" borderId="0"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shrinkToFit="1"/>
    </xf>
    <xf numFmtId="0" fontId="13" fillId="0" borderId="1" xfId="0" applyNumberFormat="1" applyFont="1" applyFill="1" applyBorder="1" applyAlignment="1">
      <alignment horizontal="center" vertical="center" shrinkToFi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left" vertical="center" shrinkToFit="1"/>
    </xf>
    <xf numFmtId="176" fontId="13" fillId="0" borderId="1" xfId="0" applyNumberFormat="1" applyFont="1" applyFill="1" applyBorder="1" applyAlignment="1">
      <alignment horizontal="center" vertical="center" wrapText="1"/>
    </xf>
    <xf numFmtId="0" fontId="12" fillId="0" borderId="1" xfId="0" applyFont="1" applyFill="1" applyBorder="1" applyAlignment="1">
      <alignment horizontal="left" shrinkToFit="1"/>
    </xf>
    <xf numFmtId="0" fontId="0" fillId="0" borderId="0" xfId="0" applyFill="1" applyBorder="1" applyAlignment="1">
      <alignment vertical="center" shrinkToFi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12" fillId="0" borderId="1" xfId="0" applyFont="1" applyFill="1" applyBorder="1" applyAlignment="1">
      <alignment horizontal="center" vertical="center"/>
    </xf>
    <xf numFmtId="176" fontId="12" fillId="0" borderId="1" xfId="0" applyNumberFormat="1" applyFont="1" applyFill="1" applyBorder="1" applyAlignment="1">
      <alignment horizontal="center" vertical="center" shrinkToFit="1"/>
    </xf>
    <xf numFmtId="176" fontId="12" fillId="2" borderId="1" xfId="0" applyNumberFormat="1" applyFont="1" applyFill="1" applyBorder="1" applyAlignment="1">
      <alignment horizontal="center" vertical="center" shrinkToFit="1"/>
    </xf>
    <xf numFmtId="0" fontId="12"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1" xfId="0" applyFill="1" applyBorder="1" applyAlignment="1">
      <alignment vertical="center"/>
    </xf>
    <xf numFmtId="0" fontId="5" fillId="3" borderId="1" xfId="0" applyFont="1" applyFill="1" applyBorder="1" applyAlignment="1">
      <alignment horizontal="center" vertical="center"/>
    </xf>
    <xf numFmtId="0" fontId="0" fillId="0" borderId="0" xfId="0" applyFill="1" applyBorder="1" applyAlignment="1"/>
    <xf numFmtId="0" fontId="0" fillId="0" borderId="0" xfId="0" applyFill="1" applyBorder="1" applyAlignment="1">
      <alignment horizontal="center"/>
    </xf>
    <xf numFmtId="0" fontId="12" fillId="0" borderId="0" xfId="0" applyFont="1" applyFill="1" applyBorder="1" applyAlignment="1">
      <alignment horizontal="left"/>
    </xf>
    <xf numFmtId="0" fontId="0" fillId="0" borderId="0" xfId="0" applyNumberFormat="1" applyFill="1" applyBorder="1" applyAlignment="1">
      <alignment horizont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7" fillId="0" borderId="1" xfId="0" applyFont="1" applyFill="1" applyBorder="1" applyAlignment="1">
      <alignment horizontal="left" vertical="center"/>
    </xf>
    <xf numFmtId="0" fontId="5" fillId="0" borderId="1" xfId="0" applyFont="1" applyFill="1" applyBorder="1" applyAlignment="1">
      <alignment horizontal="center" shrinkToFit="1"/>
    </xf>
    <xf numFmtId="0" fontId="5" fillId="0" borderId="1" xfId="0" applyNumberFormat="1" applyFont="1" applyFill="1" applyBorder="1" applyAlignment="1">
      <alignment horizontal="center"/>
    </xf>
    <xf numFmtId="0" fontId="5" fillId="0" borderId="1" xfId="0" applyNumberFormat="1" applyFont="1" applyFill="1" applyBorder="1" applyAlignment="1">
      <alignment horizontal="center" shrinkToFit="1"/>
    </xf>
    <xf numFmtId="176" fontId="0" fillId="0" borderId="0" xfId="0" applyNumberFormat="1" applyFill="1" applyBorder="1" applyAlignment="1">
      <alignment vertical="center"/>
    </xf>
    <xf numFmtId="176" fontId="0" fillId="0" borderId="0" xfId="0" applyNumberFormat="1" applyFont="1" applyFill="1" applyBorder="1" applyAlignment="1">
      <alignment vertical="center"/>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1" xfId="0" applyFont="1" applyFill="1" applyBorder="1" applyAlignment="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shrinkToFit="1"/>
    </xf>
    <xf numFmtId="0" fontId="12" fillId="0" borderId="0" xfId="0"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12" fillId="0" borderId="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12" fillId="0" borderId="5"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IU46"/>
  <sheetViews>
    <sheetView showZeros="0" workbookViewId="0">
      <pane xSplit="14" ySplit="3" topLeftCell="O7" activePane="bottomRight" state="frozen"/>
      <selection pane="topRight"/>
      <selection pane="bottomLeft"/>
      <selection pane="bottomRight" activeCell="C10" sqref="C10:C24"/>
    </sheetView>
  </sheetViews>
  <sheetFormatPr defaultColWidth="9" defaultRowHeight="14.25"/>
  <cols>
    <col min="1" max="1" width="2.875" style="53" customWidth="1"/>
    <col min="2" max="2" width="16.625" style="54" customWidth="1"/>
    <col min="3" max="4" width="6.25" style="53" customWidth="1"/>
    <col min="5" max="5" width="4.125" style="53" customWidth="1"/>
    <col min="6" max="6" width="5.75" style="53" customWidth="1"/>
    <col min="7" max="7" width="5.125" style="53" customWidth="1"/>
    <col min="8" max="8" width="3.875" style="53" customWidth="1"/>
    <col min="9" max="9" width="4.5" style="53" customWidth="1"/>
    <col min="10" max="10" width="4.125" style="53" customWidth="1"/>
    <col min="11" max="11" width="6.25" style="53" customWidth="1"/>
    <col min="12" max="12" width="4.875" style="53" customWidth="1"/>
    <col min="13" max="13" width="4" style="53" customWidth="1"/>
    <col min="14" max="14" width="6.25" style="53" customWidth="1"/>
    <col min="15" max="15" width="4.5" style="55" customWidth="1"/>
    <col min="16" max="250" width="9" style="52"/>
    <col min="251" max="16384" width="9" style="16"/>
  </cols>
  <sheetData>
    <row r="1" spans="1:255" s="52" customFormat="1" ht="24.95" customHeight="1">
      <c r="A1" s="66" t="s">
        <v>0</v>
      </c>
      <c r="B1" s="67"/>
      <c r="C1" s="66"/>
      <c r="D1" s="66"/>
      <c r="E1" s="66"/>
      <c r="F1" s="66"/>
      <c r="G1" s="66"/>
      <c r="H1" s="66"/>
      <c r="I1" s="66"/>
      <c r="J1" s="66"/>
      <c r="K1" s="66"/>
      <c r="L1" s="66"/>
      <c r="M1" s="66"/>
      <c r="N1" s="66"/>
      <c r="O1" s="66"/>
    </row>
    <row r="2" spans="1:255" s="52" customFormat="1" ht="18" customHeight="1">
      <c r="A2" s="71" t="s">
        <v>1</v>
      </c>
      <c r="B2" s="72" t="s">
        <v>2</v>
      </c>
      <c r="C2" s="68" t="s">
        <v>3</v>
      </c>
      <c r="D2" s="68"/>
      <c r="E2" s="68"/>
      <c r="F2" s="68"/>
      <c r="G2" s="68" t="s">
        <v>4</v>
      </c>
      <c r="H2" s="68"/>
      <c r="I2" s="68"/>
      <c r="J2" s="68"/>
      <c r="K2" s="68" t="s">
        <v>5</v>
      </c>
      <c r="L2" s="68"/>
      <c r="M2" s="68"/>
      <c r="N2" s="68"/>
      <c r="O2" s="56" t="s">
        <v>6</v>
      </c>
    </row>
    <row r="3" spans="1:255" s="52" customFormat="1" ht="18.95" customHeight="1">
      <c r="A3" s="71"/>
      <c r="B3" s="72"/>
      <c r="C3" s="23" t="s">
        <v>7</v>
      </c>
      <c r="D3" s="23" t="s">
        <v>8</v>
      </c>
      <c r="E3" s="23" t="s">
        <v>9</v>
      </c>
      <c r="F3" s="23" t="s">
        <v>10</v>
      </c>
      <c r="G3" s="23" t="s">
        <v>7</v>
      </c>
      <c r="H3" s="23" t="s">
        <v>8</v>
      </c>
      <c r="I3" s="23" t="s">
        <v>9</v>
      </c>
      <c r="J3" s="23" t="s">
        <v>10</v>
      </c>
      <c r="K3" s="23" t="s">
        <v>7</v>
      </c>
      <c r="L3" s="23" t="s">
        <v>8</v>
      </c>
      <c r="M3" s="23" t="s">
        <v>9</v>
      </c>
      <c r="N3" s="23" t="s">
        <v>10</v>
      </c>
      <c r="O3" s="56"/>
    </row>
    <row r="4" spans="1:255" s="52" customFormat="1" ht="18.95" customHeight="1">
      <c r="A4" s="69" t="s">
        <v>11</v>
      </c>
      <c r="B4" s="70"/>
      <c r="C4" s="23">
        <f t="shared" ref="C4:N4" si="0">SUM(C5:C46)</f>
        <v>19457</v>
      </c>
      <c r="D4" s="23">
        <f t="shared" si="0"/>
        <v>39335</v>
      </c>
      <c r="E4" s="23">
        <f t="shared" si="0"/>
        <v>60</v>
      </c>
      <c r="F4" s="23">
        <f t="shared" si="0"/>
        <v>58852</v>
      </c>
      <c r="G4" s="20">
        <f t="shared" si="0"/>
        <v>248</v>
      </c>
      <c r="H4" s="23">
        <f t="shared" si="0"/>
        <v>419</v>
      </c>
      <c r="I4" s="23">
        <f t="shared" si="0"/>
        <v>0</v>
      </c>
      <c r="J4" s="23">
        <f t="shared" si="0"/>
        <v>667</v>
      </c>
      <c r="K4" s="23">
        <f t="shared" si="0"/>
        <v>14897</v>
      </c>
      <c r="L4" s="23">
        <f t="shared" si="0"/>
        <v>2551</v>
      </c>
      <c r="M4" s="23">
        <f t="shared" si="0"/>
        <v>0</v>
      </c>
      <c r="N4" s="23">
        <f t="shared" si="0"/>
        <v>17448</v>
      </c>
      <c r="O4" s="23">
        <f>SUM(O5:O35)</f>
        <v>0</v>
      </c>
    </row>
    <row r="5" spans="1:255" s="52" customFormat="1" ht="15" customHeight="1">
      <c r="A5" s="23">
        <v>1</v>
      </c>
      <c r="B5" s="22" t="s">
        <v>12</v>
      </c>
      <c r="C5" s="20">
        <v>1381</v>
      </c>
      <c r="D5" s="23"/>
      <c r="E5" s="23"/>
      <c r="F5" s="23">
        <f t="shared" ref="F5:F46" si="1">SUM(C5:E5)</f>
        <v>1381</v>
      </c>
      <c r="G5" s="20">
        <v>2</v>
      </c>
      <c r="H5" s="23"/>
      <c r="I5" s="23"/>
      <c r="J5" s="23">
        <f t="shared" ref="J5:J46" si="2">SUM(G5:I5)</f>
        <v>2</v>
      </c>
      <c r="K5" s="20">
        <v>635</v>
      </c>
      <c r="L5" s="23"/>
      <c r="M5" s="23"/>
      <c r="N5" s="23">
        <f t="shared" ref="N5:N46" si="3">SUM(K5:M5)</f>
        <v>635</v>
      </c>
      <c r="O5" s="23"/>
      <c r="IQ5" s="16"/>
      <c r="IR5" s="16"/>
      <c r="IS5" s="16"/>
      <c r="IT5" s="16"/>
      <c r="IU5" s="16"/>
    </row>
    <row r="6" spans="1:255" s="52" customFormat="1" ht="15" customHeight="1">
      <c r="A6" s="23">
        <v>2</v>
      </c>
      <c r="B6" s="22" t="s">
        <v>13</v>
      </c>
      <c r="C6" s="20">
        <v>3367</v>
      </c>
      <c r="D6" s="23"/>
      <c r="E6" s="23"/>
      <c r="F6" s="23">
        <f t="shared" si="1"/>
        <v>3367</v>
      </c>
      <c r="G6" s="20">
        <v>16</v>
      </c>
      <c r="H6" s="23"/>
      <c r="I6" s="23"/>
      <c r="J6" s="23">
        <f t="shared" si="2"/>
        <v>16</v>
      </c>
      <c r="K6" s="20">
        <v>2023</v>
      </c>
      <c r="L6" s="23"/>
      <c r="M6" s="23"/>
      <c r="N6" s="23">
        <f t="shared" si="3"/>
        <v>2023</v>
      </c>
      <c r="O6" s="23"/>
    </row>
    <row r="7" spans="1:255" s="52" customFormat="1" ht="15" customHeight="1">
      <c r="A7" s="23">
        <v>3</v>
      </c>
      <c r="B7" s="22" t="s">
        <v>14</v>
      </c>
      <c r="C7" s="20">
        <v>2154</v>
      </c>
      <c r="D7" s="23"/>
      <c r="E7" s="23"/>
      <c r="F7" s="23">
        <f t="shared" si="1"/>
        <v>2154</v>
      </c>
      <c r="G7" s="20">
        <v>10</v>
      </c>
      <c r="H7" s="23"/>
      <c r="I7" s="23"/>
      <c r="J7" s="23">
        <f t="shared" si="2"/>
        <v>10</v>
      </c>
      <c r="K7" s="20">
        <v>1065</v>
      </c>
      <c r="L7" s="23"/>
      <c r="M7" s="23"/>
      <c r="N7" s="23">
        <f t="shared" si="3"/>
        <v>1065</v>
      </c>
      <c r="O7" s="23"/>
    </row>
    <row r="8" spans="1:255" s="52" customFormat="1" ht="15" customHeight="1">
      <c r="A8" s="23">
        <v>4</v>
      </c>
      <c r="B8" s="22" t="s">
        <v>15</v>
      </c>
      <c r="C8" s="20">
        <v>1992</v>
      </c>
      <c r="D8" s="23"/>
      <c r="E8" s="23"/>
      <c r="F8" s="23">
        <f t="shared" si="1"/>
        <v>1992</v>
      </c>
      <c r="G8" s="20">
        <v>37</v>
      </c>
      <c r="H8" s="23"/>
      <c r="I8" s="23"/>
      <c r="J8" s="23">
        <f t="shared" si="2"/>
        <v>37</v>
      </c>
      <c r="K8" s="20">
        <v>1312</v>
      </c>
      <c r="L8" s="23"/>
      <c r="M8" s="23"/>
      <c r="N8" s="23">
        <f t="shared" si="3"/>
        <v>1312</v>
      </c>
      <c r="O8" s="23"/>
    </row>
    <row r="9" spans="1:255" s="52" customFormat="1" ht="15" customHeight="1">
      <c r="A9" s="23">
        <v>5</v>
      </c>
      <c r="B9" s="22" t="s">
        <v>16</v>
      </c>
      <c r="C9" s="20">
        <v>2184</v>
      </c>
      <c r="D9" s="23"/>
      <c r="E9" s="23"/>
      <c r="F9" s="23">
        <f t="shared" si="1"/>
        <v>2184</v>
      </c>
      <c r="G9" s="20">
        <v>24</v>
      </c>
      <c r="H9" s="57"/>
      <c r="I9" s="57"/>
      <c r="J9" s="23">
        <f t="shared" si="2"/>
        <v>24</v>
      </c>
      <c r="K9" s="20">
        <v>2182</v>
      </c>
      <c r="L9" s="57"/>
      <c r="M9" s="57"/>
      <c r="N9" s="23">
        <f t="shared" si="3"/>
        <v>2182</v>
      </c>
      <c r="O9" s="23"/>
    </row>
    <row r="10" spans="1:255" s="52" customFormat="1" ht="15" customHeight="1">
      <c r="A10" s="23">
        <v>6</v>
      </c>
      <c r="B10" s="22" t="s">
        <v>17</v>
      </c>
      <c r="C10" s="20">
        <v>1377</v>
      </c>
      <c r="D10" s="23"/>
      <c r="E10" s="23"/>
      <c r="F10" s="23">
        <f t="shared" si="1"/>
        <v>1377</v>
      </c>
      <c r="G10" s="20">
        <v>7</v>
      </c>
      <c r="H10" s="57"/>
      <c r="I10" s="57"/>
      <c r="J10" s="23">
        <f t="shared" si="2"/>
        <v>7</v>
      </c>
      <c r="K10" s="20">
        <v>1322</v>
      </c>
      <c r="L10" s="57"/>
      <c r="M10" s="57"/>
      <c r="N10" s="23">
        <f t="shared" si="3"/>
        <v>1322</v>
      </c>
      <c r="O10" s="23"/>
    </row>
    <row r="11" spans="1:255" s="52" customFormat="1" ht="15" customHeight="1">
      <c r="A11" s="23">
        <v>7</v>
      </c>
      <c r="B11" s="22" t="s">
        <v>18</v>
      </c>
      <c r="C11" s="20">
        <v>693</v>
      </c>
      <c r="D11" s="23"/>
      <c r="E11" s="23"/>
      <c r="F11" s="23">
        <f t="shared" si="1"/>
        <v>693</v>
      </c>
      <c r="G11" s="20">
        <v>9</v>
      </c>
      <c r="H11" s="57"/>
      <c r="I11" s="57"/>
      <c r="J11" s="23">
        <f t="shared" si="2"/>
        <v>9</v>
      </c>
      <c r="K11" s="20">
        <v>592</v>
      </c>
      <c r="L11" s="57"/>
      <c r="M11" s="57"/>
      <c r="N11" s="23">
        <f t="shared" si="3"/>
        <v>592</v>
      </c>
      <c r="O11" s="23"/>
    </row>
    <row r="12" spans="1:255" s="52" customFormat="1" ht="15" customHeight="1">
      <c r="A12" s="23">
        <v>8</v>
      </c>
      <c r="B12" s="22" t="s">
        <v>19</v>
      </c>
      <c r="C12" s="20">
        <v>244</v>
      </c>
      <c r="D12" s="23"/>
      <c r="E12" s="23"/>
      <c r="F12" s="23">
        <f t="shared" si="1"/>
        <v>244</v>
      </c>
      <c r="G12" s="20">
        <v>6</v>
      </c>
      <c r="H12" s="57"/>
      <c r="I12" s="57"/>
      <c r="J12" s="23">
        <f t="shared" si="2"/>
        <v>6</v>
      </c>
      <c r="K12" s="20">
        <v>244</v>
      </c>
      <c r="L12" s="57"/>
      <c r="M12" s="57"/>
      <c r="N12" s="23">
        <f t="shared" si="3"/>
        <v>244</v>
      </c>
      <c r="O12" s="23"/>
    </row>
    <row r="13" spans="1:255" s="52" customFormat="1" ht="15" customHeight="1">
      <c r="A13" s="23">
        <v>9</v>
      </c>
      <c r="B13" s="22" t="s">
        <v>20</v>
      </c>
      <c r="C13" s="20">
        <v>1407</v>
      </c>
      <c r="D13" s="23"/>
      <c r="E13" s="23"/>
      <c r="F13" s="23">
        <f t="shared" si="1"/>
        <v>1407</v>
      </c>
      <c r="G13" s="20">
        <v>25</v>
      </c>
      <c r="H13" s="57"/>
      <c r="I13" s="57"/>
      <c r="J13" s="23">
        <f t="shared" si="2"/>
        <v>25</v>
      </c>
      <c r="K13" s="20">
        <v>1329</v>
      </c>
      <c r="L13" s="57"/>
      <c r="M13" s="57"/>
      <c r="N13" s="23">
        <f t="shared" si="3"/>
        <v>1329</v>
      </c>
      <c r="O13" s="23"/>
    </row>
    <row r="14" spans="1:255" s="52" customFormat="1" ht="15" customHeight="1">
      <c r="A14" s="23">
        <v>10</v>
      </c>
      <c r="B14" s="22" t="s">
        <v>21</v>
      </c>
      <c r="C14" s="20">
        <v>609</v>
      </c>
      <c r="D14" s="23"/>
      <c r="E14" s="23"/>
      <c r="F14" s="23">
        <f t="shared" si="1"/>
        <v>609</v>
      </c>
      <c r="G14" s="20">
        <v>25</v>
      </c>
      <c r="H14" s="57"/>
      <c r="I14" s="57"/>
      <c r="J14" s="23">
        <f t="shared" si="2"/>
        <v>25</v>
      </c>
      <c r="K14" s="20">
        <v>575</v>
      </c>
      <c r="L14" s="57"/>
      <c r="M14" s="57"/>
      <c r="N14" s="23">
        <f t="shared" si="3"/>
        <v>575</v>
      </c>
      <c r="O14" s="23"/>
    </row>
    <row r="15" spans="1:255" s="52" customFormat="1" ht="15" customHeight="1">
      <c r="A15" s="23">
        <v>11</v>
      </c>
      <c r="B15" s="22" t="s">
        <v>22</v>
      </c>
      <c r="C15" s="20">
        <v>1543</v>
      </c>
      <c r="D15" s="23"/>
      <c r="E15" s="23"/>
      <c r="F15" s="23">
        <f t="shared" si="1"/>
        <v>1543</v>
      </c>
      <c r="G15" s="20">
        <v>32</v>
      </c>
      <c r="H15" s="57"/>
      <c r="I15" s="57"/>
      <c r="J15" s="23">
        <f t="shared" si="2"/>
        <v>32</v>
      </c>
      <c r="K15" s="20">
        <v>1523</v>
      </c>
      <c r="L15" s="57"/>
      <c r="M15" s="57"/>
      <c r="N15" s="23">
        <f t="shared" si="3"/>
        <v>1523</v>
      </c>
      <c r="O15" s="23"/>
    </row>
    <row r="16" spans="1:255" s="52" customFormat="1" ht="15" customHeight="1">
      <c r="A16" s="23">
        <v>12</v>
      </c>
      <c r="B16" s="22" t="s">
        <v>23</v>
      </c>
      <c r="C16" s="20">
        <v>126</v>
      </c>
      <c r="D16" s="23"/>
      <c r="E16" s="23"/>
      <c r="F16" s="23">
        <f t="shared" si="1"/>
        <v>126</v>
      </c>
      <c r="G16" s="20">
        <v>3</v>
      </c>
      <c r="H16" s="57"/>
      <c r="I16" s="57"/>
      <c r="J16" s="23">
        <f t="shared" si="2"/>
        <v>3</v>
      </c>
      <c r="K16" s="20">
        <v>123</v>
      </c>
      <c r="L16" s="57"/>
      <c r="M16" s="57"/>
      <c r="N16" s="23">
        <f t="shared" si="3"/>
        <v>123</v>
      </c>
      <c r="O16" s="23"/>
    </row>
    <row r="17" spans="1:255" s="2" customFormat="1" ht="15" customHeight="1">
      <c r="A17" s="23">
        <v>13</v>
      </c>
      <c r="B17" s="22" t="s">
        <v>24</v>
      </c>
      <c r="C17" s="20">
        <v>941</v>
      </c>
      <c r="D17" s="23"/>
      <c r="E17" s="23"/>
      <c r="F17" s="23">
        <f t="shared" si="1"/>
        <v>941</v>
      </c>
      <c r="G17" s="20">
        <v>7</v>
      </c>
      <c r="H17" s="57"/>
      <c r="I17" s="57"/>
      <c r="J17" s="23">
        <f t="shared" si="2"/>
        <v>7</v>
      </c>
      <c r="K17" s="20">
        <v>849</v>
      </c>
      <c r="L17" s="57"/>
      <c r="M17" s="57"/>
      <c r="N17" s="23">
        <f t="shared" si="3"/>
        <v>849</v>
      </c>
      <c r="O17" s="23"/>
    </row>
    <row r="18" spans="1:255" s="2" customFormat="1" ht="15" customHeight="1">
      <c r="A18" s="23">
        <v>14</v>
      </c>
      <c r="B18" s="24" t="s">
        <v>25</v>
      </c>
      <c r="C18" s="20">
        <v>390</v>
      </c>
      <c r="D18" s="19">
        <v>2377</v>
      </c>
      <c r="E18" s="23"/>
      <c r="F18" s="23">
        <f t="shared" si="1"/>
        <v>2767</v>
      </c>
      <c r="G18" s="20">
        <v>21</v>
      </c>
      <c r="H18" s="27">
        <v>35</v>
      </c>
      <c r="I18" s="57"/>
      <c r="J18" s="23">
        <f t="shared" si="2"/>
        <v>56</v>
      </c>
      <c r="K18" s="20">
        <v>301</v>
      </c>
      <c r="L18" s="27">
        <v>91</v>
      </c>
      <c r="M18" s="57"/>
      <c r="N18" s="23">
        <f t="shared" si="3"/>
        <v>392</v>
      </c>
      <c r="O18" s="23"/>
    </row>
    <row r="19" spans="1:255" s="2" customFormat="1" ht="15" customHeight="1">
      <c r="A19" s="23">
        <v>15</v>
      </c>
      <c r="B19" s="24" t="s">
        <v>26</v>
      </c>
      <c r="C19" s="20">
        <v>348</v>
      </c>
      <c r="D19" s="19">
        <v>360</v>
      </c>
      <c r="E19" s="23"/>
      <c r="F19" s="23">
        <f t="shared" si="1"/>
        <v>708</v>
      </c>
      <c r="G19" s="20">
        <v>1</v>
      </c>
      <c r="H19" s="57">
        <v>8</v>
      </c>
      <c r="I19" s="57"/>
      <c r="J19" s="23">
        <f t="shared" si="2"/>
        <v>9</v>
      </c>
      <c r="K19" s="20">
        <v>348</v>
      </c>
      <c r="L19" s="57">
        <v>106</v>
      </c>
      <c r="M19" s="57"/>
      <c r="N19" s="23">
        <f t="shared" si="3"/>
        <v>454</v>
      </c>
      <c r="O19" s="23"/>
    </row>
    <row r="20" spans="1:255" s="2" customFormat="1" ht="15" customHeight="1">
      <c r="A20" s="23">
        <v>16</v>
      </c>
      <c r="B20" s="24" t="s">
        <v>27</v>
      </c>
      <c r="C20" s="20">
        <v>348</v>
      </c>
      <c r="D20" s="19">
        <v>977</v>
      </c>
      <c r="E20" s="23"/>
      <c r="F20" s="23">
        <f t="shared" si="1"/>
        <v>1325</v>
      </c>
      <c r="G20" s="20">
        <v>11</v>
      </c>
      <c r="H20" s="27">
        <v>16</v>
      </c>
      <c r="I20" s="57"/>
      <c r="J20" s="23">
        <f t="shared" si="2"/>
        <v>27</v>
      </c>
      <c r="K20" s="20">
        <v>210</v>
      </c>
      <c r="L20" s="27">
        <v>179</v>
      </c>
      <c r="M20" s="57"/>
      <c r="N20" s="23">
        <f t="shared" si="3"/>
        <v>389</v>
      </c>
      <c r="O20" s="23"/>
    </row>
    <row r="21" spans="1:255" s="2" customFormat="1">
      <c r="A21" s="23">
        <v>17</v>
      </c>
      <c r="B21" s="24" t="s">
        <v>28</v>
      </c>
      <c r="C21" s="20">
        <v>95</v>
      </c>
      <c r="D21" s="19">
        <v>332</v>
      </c>
      <c r="E21" s="23"/>
      <c r="F21" s="23">
        <f t="shared" si="1"/>
        <v>427</v>
      </c>
      <c r="G21" s="20">
        <v>3</v>
      </c>
      <c r="H21" s="57">
        <v>6</v>
      </c>
      <c r="I21" s="57"/>
      <c r="J21" s="23">
        <f t="shared" si="2"/>
        <v>9</v>
      </c>
      <c r="K21" s="20">
        <v>94</v>
      </c>
      <c r="L21" s="57">
        <v>236</v>
      </c>
      <c r="M21" s="57"/>
      <c r="N21" s="23">
        <f t="shared" si="3"/>
        <v>330</v>
      </c>
      <c r="O21" s="23"/>
    </row>
    <row r="22" spans="1:255" s="2" customFormat="1">
      <c r="A22" s="23">
        <v>18</v>
      </c>
      <c r="B22" s="24" t="s">
        <v>29</v>
      </c>
      <c r="C22" s="20">
        <v>166</v>
      </c>
      <c r="D22" s="19">
        <v>291</v>
      </c>
      <c r="E22" s="23"/>
      <c r="F22" s="23">
        <f t="shared" si="1"/>
        <v>457</v>
      </c>
      <c r="G22" s="20">
        <v>6</v>
      </c>
      <c r="H22" s="27">
        <v>4</v>
      </c>
      <c r="I22" s="57"/>
      <c r="J22" s="23">
        <f t="shared" si="2"/>
        <v>10</v>
      </c>
      <c r="K22" s="20">
        <v>112</v>
      </c>
      <c r="L22" s="27">
        <v>122</v>
      </c>
      <c r="M22" s="57"/>
      <c r="N22" s="23">
        <f t="shared" si="3"/>
        <v>234</v>
      </c>
      <c r="O22" s="23"/>
    </row>
    <row r="23" spans="1:255" s="2" customFormat="1">
      <c r="A23" s="23">
        <v>19</v>
      </c>
      <c r="B23" s="24" t="s">
        <v>30</v>
      </c>
      <c r="C23" s="20">
        <v>50</v>
      </c>
      <c r="D23" s="19">
        <v>190</v>
      </c>
      <c r="E23" s="23"/>
      <c r="F23" s="23">
        <f t="shared" si="1"/>
        <v>240</v>
      </c>
      <c r="G23" s="20">
        <v>2</v>
      </c>
      <c r="H23" s="27">
        <v>2</v>
      </c>
      <c r="I23" s="57"/>
      <c r="J23" s="23">
        <f t="shared" si="2"/>
        <v>4</v>
      </c>
      <c r="K23" s="20">
        <v>38</v>
      </c>
      <c r="L23" s="27">
        <v>18</v>
      </c>
      <c r="M23" s="57"/>
      <c r="N23" s="23">
        <f t="shared" si="3"/>
        <v>56</v>
      </c>
      <c r="O23" s="23"/>
    </row>
    <row r="24" spans="1:255" s="2" customFormat="1" ht="15" customHeight="1">
      <c r="A24" s="23">
        <v>20</v>
      </c>
      <c r="B24" s="22" t="s">
        <v>31</v>
      </c>
      <c r="C24" s="20">
        <v>42</v>
      </c>
      <c r="D24" s="19">
        <v>2116</v>
      </c>
      <c r="E24" s="23"/>
      <c r="F24" s="23">
        <f t="shared" si="1"/>
        <v>2158</v>
      </c>
      <c r="G24" s="20">
        <v>1</v>
      </c>
      <c r="H24" s="27">
        <v>35</v>
      </c>
      <c r="I24" s="57"/>
      <c r="J24" s="23">
        <f t="shared" si="2"/>
        <v>36</v>
      </c>
      <c r="K24" s="20">
        <v>20</v>
      </c>
      <c r="L24" s="27">
        <v>218</v>
      </c>
      <c r="M24" s="57"/>
      <c r="N24" s="23">
        <f t="shared" si="3"/>
        <v>238</v>
      </c>
      <c r="O24" s="23"/>
    </row>
    <row r="25" spans="1:255" s="2" customFormat="1" ht="15" customHeight="1">
      <c r="A25" s="23">
        <v>21</v>
      </c>
      <c r="B25" s="26" t="s">
        <v>32</v>
      </c>
      <c r="C25" s="23"/>
      <c r="D25" s="19">
        <v>97</v>
      </c>
      <c r="E25" s="23"/>
      <c r="F25" s="23">
        <f t="shared" si="1"/>
        <v>97</v>
      </c>
      <c r="G25" s="57"/>
      <c r="H25" s="57">
        <v>2</v>
      </c>
      <c r="I25" s="57"/>
      <c r="J25" s="23">
        <f t="shared" si="2"/>
        <v>2</v>
      </c>
      <c r="K25" s="27"/>
      <c r="L25" s="57"/>
      <c r="M25" s="57"/>
      <c r="N25" s="23">
        <f t="shared" si="3"/>
        <v>0</v>
      </c>
      <c r="O25" s="23"/>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16"/>
      <c r="IR25" s="16"/>
      <c r="IS25" s="16"/>
      <c r="IT25" s="16"/>
      <c r="IU25" s="16"/>
    </row>
    <row r="26" spans="1:255">
      <c r="A26" s="23">
        <v>22</v>
      </c>
      <c r="B26" s="26" t="s">
        <v>33</v>
      </c>
      <c r="C26" s="27"/>
      <c r="D26" s="19">
        <v>1968</v>
      </c>
      <c r="E26" s="27"/>
      <c r="F26" s="23">
        <f t="shared" si="1"/>
        <v>1968</v>
      </c>
      <c r="G26" s="27"/>
      <c r="H26" s="27">
        <v>20</v>
      </c>
      <c r="I26" s="27"/>
      <c r="J26" s="23">
        <f t="shared" si="2"/>
        <v>20</v>
      </c>
      <c r="K26" s="27"/>
      <c r="L26" s="27">
        <v>240</v>
      </c>
      <c r="M26" s="27"/>
      <c r="N26" s="23">
        <f t="shared" si="3"/>
        <v>240</v>
      </c>
      <c r="O26" s="60"/>
    </row>
    <row r="27" spans="1:255">
      <c r="A27" s="23">
        <v>23</v>
      </c>
      <c r="B27" s="26" t="s">
        <v>34</v>
      </c>
      <c r="C27" s="27"/>
      <c r="D27" s="19">
        <v>1132</v>
      </c>
      <c r="E27" s="27"/>
      <c r="F27" s="23">
        <f t="shared" si="1"/>
        <v>1132</v>
      </c>
      <c r="G27" s="27"/>
      <c r="H27" s="27">
        <v>22</v>
      </c>
      <c r="I27" s="27"/>
      <c r="J27" s="23">
        <f t="shared" si="2"/>
        <v>22</v>
      </c>
      <c r="K27" s="27"/>
      <c r="L27" s="27"/>
      <c r="M27" s="27"/>
      <c r="N27" s="23">
        <f t="shared" si="3"/>
        <v>0</v>
      </c>
      <c r="O27" s="60"/>
    </row>
    <row r="28" spans="1:255">
      <c r="A28" s="23">
        <v>24</v>
      </c>
      <c r="B28" s="26" t="s">
        <v>35</v>
      </c>
      <c r="C28" s="27"/>
      <c r="D28" s="19">
        <v>247</v>
      </c>
      <c r="E28" s="27"/>
      <c r="F28" s="23">
        <f t="shared" si="1"/>
        <v>247</v>
      </c>
      <c r="G28" s="27"/>
      <c r="H28" s="27">
        <v>6</v>
      </c>
      <c r="I28" s="27"/>
      <c r="J28" s="23">
        <f t="shared" si="2"/>
        <v>6</v>
      </c>
      <c r="K28" s="27"/>
      <c r="L28" s="27">
        <v>127</v>
      </c>
      <c r="M28" s="27"/>
      <c r="N28" s="23">
        <f t="shared" si="3"/>
        <v>127</v>
      </c>
      <c r="O28" s="60"/>
    </row>
    <row r="29" spans="1:255">
      <c r="A29" s="23">
        <v>25</v>
      </c>
      <c r="B29" s="26" t="s">
        <v>36</v>
      </c>
      <c r="C29" s="27"/>
      <c r="D29" s="19">
        <v>557</v>
      </c>
      <c r="E29" s="27"/>
      <c r="F29" s="23">
        <f t="shared" si="1"/>
        <v>557</v>
      </c>
      <c r="G29" s="27"/>
      <c r="H29" s="27">
        <v>8</v>
      </c>
      <c r="I29" s="27"/>
      <c r="J29" s="23">
        <f t="shared" si="2"/>
        <v>8</v>
      </c>
      <c r="K29" s="27"/>
      <c r="L29" s="27">
        <v>229</v>
      </c>
      <c r="M29" s="27"/>
      <c r="N29" s="23">
        <f t="shared" si="3"/>
        <v>229</v>
      </c>
      <c r="O29" s="60"/>
    </row>
    <row r="30" spans="1:255">
      <c r="A30" s="23">
        <v>26</v>
      </c>
      <c r="B30" s="26" t="s">
        <v>37</v>
      </c>
      <c r="C30" s="27"/>
      <c r="D30" s="19">
        <v>3653</v>
      </c>
      <c r="E30" s="27"/>
      <c r="F30" s="23">
        <f t="shared" si="1"/>
        <v>3653</v>
      </c>
      <c r="G30" s="27"/>
      <c r="H30" s="27">
        <v>39</v>
      </c>
      <c r="I30" s="27"/>
      <c r="J30" s="23">
        <f t="shared" si="2"/>
        <v>39</v>
      </c>
      <c r="K30" s="27"/>
      <c r="L30" s="27"/>
      <c r="M30" s="27"/>
      <c r="N30" s="23">
        <f t="shared" si="3"/>
        <v>0</v>
      </c>
      <c r="O30" s="60"/>
    </row>
    <row r="31" spans="1:255">
      <c r="A31" s="23">
        <v>27</v>
      </c>
      <c r="B31" s="26" t="s">
        <v>38</v>
      </c>
      <c r="C31" s="27"/>
      <c r="D31" s="19">
        <v>2698</v>
      </c>
      <c r="E31" s="27"/>
      <c r="F31" s="23">
        <f t="shared" si="1"/>
        <v>2698</v>
      </c>
      <c r="G31" s="27"/>
      <c r="H31" s="27">
        <v>28</v>
      </c>
      <c r="I31" s="27"/>
      <c r="J31" s="23">
        <f t="shared" si="2"/>
        <v>28</v>
      </c>
      <c r="K31" s="27"/>
      <c r="L31" s="27"/>
      <c r="M31" s="27"/>
      <c r="N31" s="23">
        <f t="shared" si="3"/>
        <v>0</v>
      </c>
      <c r="O31" s="60"/>
    </row>
    <row r="32" spans="1:255">
      <c r="A32" s="23">
        <v>28</v>
      </c>
      <c r="B32" s="26" t="s">
        <v>39</v>
      </c>
      <c r="C32" s="27"/>
      <c r="D32" s="19">
        <v>2628</v>
      </c>
      <c r="E32" s="27"/>
      <c r="F32" s="23">
        <f t="shared" si="1"/>
        <v>2628</v>
      </c>
      <c r="G32" s="27"/>
      <c r="H32" s="27">
        <v>29</v>
      </c>
      <c r="I32" s="27"/>
      <c r="J32" s="23">
        <f t="shared" si="2"/>
        <v>29</v>
      </c>
      <c r="K32" s="27"/>
      <c r="L32" s="27"/>
      <c r="M32" s="27"/>
      <c r="N32" s="23">
        <f t="shared" si="3"/>
        <v>0</v>
      </c>
      <c r="O32" s="60"/>
    </row>
    <row r="33" spans="1:255">
      <c r="A33" s="23">
        <v>29</v>
      </c>
      <c r="B33" s="26" t="s">
        <v>40</v>
      </c>
      <c r="C33" s="27"/>
      <c r="D33" s="19">
        <v>831</v>
      </c>
      <c r="E33" s="27"/>
      <c r="F33" s="23">
        <f t="shared" si="1"/>
        <v>831</v>
      </c>
      <c r="G33" s="27"/>
      <c r="H33" s="27">
        <v>11</v>
      </c>
      <c r="I33" s="27"/>
      <c r="J33" s="23">
        <f t="shared" si="2"/>
        <v>11</v>
      </c>
      <c r="K33" s="27"/>
      <c r="L33" s="27">
        <v>379</v>
      </c>
      <c r="M33" s="27"/>
      <c r="N33" s="23">
        <f t="shared" si="3"/>
        <v>379</v>
      </c>
      <c r="O33" s="60"/>
    </row>
    <row r="34" spans="1:255">
      <c r="A34" s="23">
        <v>30</v>
      </c>
      <c r="B34" s="26" t="s">
        <v>41</v>
      </c>
      <c r="C34" s="27"/>
      <c r="D34" s="19">
        <v>749</v>
      </c>
      <c r="E34" s="27"/>
      <c r="F34" s="23">
        <f t="shared" si="1"/>
        <v>749</v>
      </c>
      <c r="G34" s="27"/>
      <c r="H34" s="27">
        <v>21</v>
      </c>
      <c r="I34" s="27"/>
      <c r="J34" s="23">
        <f t="shared" si="2"/>
        <v>21</v>
      </c>
      <c r="K34" s="27"/>
      <c r="L34" s="27">
        <v>46</v>
      </c>
      <c r="M34" s="27"/>
      <c r="N34" s="23">
        <f t="shared" si="3"/>
        <v>46</v>
      </c>
      <c r="O34" s="60"/>
    </row>
    <row r="35" spans="1:255">
      <c r="A35" s="23">
        <v>31</v>
      </c>
      <c r="B35" s="26" t="s">
        <v>42</v>
      </c>
      <c r="C35" s="27"/>
      <c r="D35" s="19">
        <v>1581</v>
      </c>
      <c r="E35" s="27"/>
      <c r="F35" s="23">
        <f t="shared" si="1"/>
        <v>1581</v>
      </c>
      <c r="G35" s="27"/>
      <c r="H35" s="27">
        <v>16</v>
      </c>
      <c r="I35" s="27"/>
      <c r="J35" s="23">
        <f t="shared" si="2"/>
        <v>16</v>
      </c>
      <c r="K35" s="27"/>
      <c r="L35" s="27">
        <v>560</v>
      </c>
      <c r="M35" s="27"/>
      <c r="N35" s="23">
        <f t="shared" si="3"/>
        <v>560</v>
      </c>
      <c r="O35" s="60"/>
    </row>
    <row r="36" spans="1:255" s="2" customFormat="1">
      <c r="A36" s="23">
        <v>32</v>
      </c>
      <c r="B36" s="26" t="s">
        <v>43</v>
      </c>
      <c r="C36" s="27"/>
      <c r="D36" s="19"/>
      <c r="E36" s="27">
        <v>60</v>
      </c>
      <c r="F36" s="23">
        <f t="shared" si="1"/>
        <v>60</v>
      </c>
      <c r="G36" s="27"/>
      <c r="H36" s="27"/>
      <c r="I36" s="27"/>
      <c r="J36" s="23">
        <f t="shared" si="2"/>
        <v>0</v>
      </c>
      <c r="K36" s="27"/>
      <c r="L36" s="27"/>
      <c r="M36" s="27"/>
      <c r="N36" s="23">
        <f t="shared" si="3"/>
        <v>0</v>
      </c>
      <c r="O36" s="60"/>
      <c r="IQ36" s="16"/>
      <c r="IR36" s="16"/>
      <c r="IS36" s="16"/>
      <c r="IT36" s="16"/>
      <c r="IU36" s="16"/>
    </row>
    <row r="37" spans="1:255" s="52" customFormat="1" ht="15" customHeight="1">
      <c r="A37" s="23">
        <v>33</v>
      </c>
      <c r="B37" s="58" t="s">
        <v>44</v>
      </c>
      <c r="C37" s="23"/>
      <c r="D37" s="19">
        <v>2840</v>
      </c>
      <c r="E37" s="23"/>
      <c r="F37" s="23">
        <f t="shared" si="1"/>
        <v>2840</v>
      </c>
      <c r="G37" s="57"/>
      <c r="H37" s="57">
        <v>18</v>
      </c>
      <c r="I37" s="57"/>
      <c r="J37" s="23">
        <f t="shared" si="2"/>
        <v>18</v>
      </c>
      <c r="K37" s="57"/>
      <c r="L37" s="57"/>
      <c r="M37" s="57"/>
      <c r="N37" s="23">
        <f t="shared" si="3"/>
        <v>0</v>
      </c>
      <c r="O37" s="23"/>
      <c r="IQ37" s="16"/>
      <c r="IR37" s="16"/>
      <c r="IS37" s="16"/>
      <c r="IT37" s="16"/>
      <c r="IU37" s="16"/>
    </row>
    <row r="38" spans="1:255" s="52" customFormat="1" ht="15" customHeight="1">
      <c r="A38" s="23">
        <v>34</v>
      </c>
      <c r="B38" s="58" t="s">
        <v>45</v>
      </c>
      <c r="C38" s="23"/>
      <c r="D38" s="19">
        <v>2800</v>
      </c>
      <c r="E38" s="23"/>
      <c r="F38" s="23">
        <f t="shared" si="1"/>
        <v>2800</v>
      </c>
      <c r="G38" s="57"/>
      <c r="H38" s="57">
        <v>19</v>
      </c>
      <c r="I38" s="57"/>
      <c r="J38" s="23">
        <f t="shared" si="2"/>
        <v>19</v>
      </c>
      <c r="K38" s="57"/>
      <c r="L38" s="57"/>
      <c r="M38" s="57"/>
      <c r="N38" s="23">
        <f t="shared" si="3"/>
        <v>0</v>
      </c>
      <c r="O38" s="23"/>
      <c r="IQ38" s="16"/>
      <c r="IR38" s="16"/>
      <c r="IS38" s="16"/>
      <c r="IT38" s="16"/>
      <c r="IU38" s="16"/>
    </row>
    <row r="39" spans="1:255" s="2" customFormat="1">
      <c r="A39" s="23">
        <v>35</v>
      </c>
      <c r="B39" s="58" t="s">
        <v>46</v>
      </c>
      <c r="C39" s="59"/>
      <c r="D39" s="19">
        <v>3223</v>
      </c>
      <c r="E39" s="59"/>
      <c r="F39" s="23">
        <f t="shared" si="1"/>
        <v>3223</v>
      </c>
      <c r="G39" s="59"/>
      <c r="H39" s="59">
        <v>16</v>
      </c>
      <c r="I39" s="59"/>
      <c r="J39" s="23">
        <f t="shared" si="2"/>
        <v>16</v>
      </c>
      <c r="K39" s="59"/>
      <c r="L39" s="59"/>
      <c r="M39" s="59"/>
      <c r="N39" s="23">
        <f t="shared" si="3"/>
        <v>0</v>
      </c>
      <c r="O39" s="61"/>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16"/>
      <c r="IR39" s="16"/>
      <c r="IS39" s="16"/>
      <c r="IT39" s="16"/>
      <c r="IU39" s="16"/>
    </row>
    <row r="40" spans="1:255" s="2" customFormat="1">
      <c r="A40" s="23">
        <v>36</v>
      </c>
      <c r="B40" s="58" t="s">
        <v>47</v>
      </c>
      <c r="C40" s="59"/>
      <c r="D40" s="19">
        <v>1823</v>
      </c>
      <c r="E40" s="59"/>
      <c r="F40" s="23">
        <f t="shared" si="1"/>
        <v>1823</v>
      </c>
      <c r="G40" s="59"/>
      <c r="H40" s="59">
        <v>14</v>
      </c>
      <c r="I40" s="59"/>
      <c r="J40" s="23">
        <f t="shared" si="2"/>
        <v>14</v>
      </c>
      <c r="K40" s="59"/>
      <c r="L40" s="59"/>
      <c r="M40" s="59"/>
      <c r="N40" s="23">
        <f t="shared" si="3"/>
        <v>0</v>
      </c>
      <c r="O40" s="61"/>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16"/>
      <c r="IR40" s="16"/>
      <c r="IS40" s="16"/>
      <c r="IT40" s="16"/>
      <c r="IU40" s="16"/>
    </row>
    <row r="41" spans="1:255" s="2" customFormat="1" ht="15" customHeight="1">
      <c r="A41" s="23">
        <v>37</v>
      </c>
      <c r="B41" s="58" t="s">
        <v>48</v>
      </c>
      <c r="C41" s="23"/>
      <c r="D41" s="19">
        <v>2048</v>
      </c>
      <c r="E41" s="23"/>
      <c r="F41" s="23">
        <f t="shared" si="1"/>
        <v>2048</v>
      </c>
      <c r="G41" s="57"/>
      <c r="H41" s="57">
        <v>12</v>
      </c>
      <c r="I41" s="57"/>
      <c r="J41" s="23">
        <f t="shared" si="2"/>
        <v>12</v>
      </c>
      <c r="K41" s="27"/>
      <c r="L41" s="57"/>
      <c r="M41" s="57"/>
      <c r="N41" s="23">
        <f t="shared" si="3"/>
        <v>0</v>
      </c>
      <c r="O41" s="23"/>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16"/>
      <c r="IR41" s="16"/>
      <c r="IS41" s="16"/>
      <c r="IT41" s="16"/>
      <c r="IU41" s="16"/>
    </row>
    <row r="42" spans="1:255" s="2" customFormat="1" ht="15" customHeight="1">
      <c r="A42" s="23">
        <v>38</v>
      </c>
      <c r="B42" s="58" t="s">
        <v>49</v>
      </c>
      <c r="C42" s="23"/>
      <c r="D42" s="19">
        <v>315</v>
      </c>
      <c r="E42" s="23"/>
      <c r="F42" s="23">
        <f t="shared" si="1"/>
        <v>315</v>
      </c>
      <c r="G42" s="57"/>
      <c r="H42" s="57">
        <v>0</v>
      </c>
      <c r="I42" s="57"/>
      <c r="J42" s="23">
        <f t="shared" si="2"/>
        <v>0</v>
      </c>
      <c r="K42" s="57"/>
      <c r="L42" s="57"/>
      <c r="M42" s="57"/>
      <c r="N42" s="23">
        <f t="shared" si="3"/>
        <v>0</v>
      </c>
      <c r="O42" s="23"/>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16"/>
      <c r="IR42" s="16"/>
      <c r="IS42" s="16"/>
      <c r="IT42" s="16"/>
      <c r="IU42" s="16"/>
    </row>
    <row r="43" spans="1:255" s="52" customFormat="1" ht="15" customHeight="1">
      <c r="A43" s="23">
        <v>39</v>
      </c>
      <c r="B43" s="58" t="s">
        <v>50</v>
      </c>
      <c r="C43" s="23"/>
      <c r="D43" s="19">
        <v>885</v>
      </c>
      <c r="E43" s="23"/>
      <c r="F43" s="23">
        <f t="shared" si="1"/>
        <v>885</v>
      </c>
      <c r="G43" s="23"/>
      <c r="H43" s="23">
        <v>12</v>
      </c>
      <c r="I43" s="23"/>
      <c r="J43" s="23">
        <f t="shared" si="2"/>
        <v>12</v>
      </c>
      <c r="K43" s="23"/>
      <c r="L43" s="23"/>
      <c r="M43" s="23"/>
      <c r="N43" s="23">
        <f t="shared" si="3"/>
        <v>0</v>
      </c>
      <c r="O43" s="23"/>
      <c r="IQ43" s="16"/>
      <c r="IR43" s="16"/>
      <c r="IS43" s="16"/>
      <c r="IT43" s="16"/>
      <c r="IU43" s="16"/>
    </row>
    <row r="44" spans="1:255" s="52" customFormat="1" ht="15" customHeight="1">
      <c r="A44" s="23">
        <v>40</v>
      </c>
      <c r="B44" s="58" t="s">
        <v>51</v>
      </c>
      <c r="C44" s="23"/>
      <c r="D44" s="19">
        <v>878</v>
      </c>
      <c r="E44" s="23"/>
      <c r="F44" s="23">
        <f t="shared" si="1"/>
        <v>878</v>
      </c>
      <c r="G44" s="57"/>
      <c r="H44" s="57">
        <v>10</v>
      </c>
      <c r="I44" s="57"/>
      <c r="J44" s="23">
        <f t="shared" si="2"/>
        <v>10</v>
      </c>
      <c r="K44" s="57"/>
      <c r="L44" s="57"/>
      <c r="M44" s="57"/>
      <c r="N44" s="23">
        <f t="shared" si="3"/>
        <v>0</v>
      </c>
      <c r="O44" s="23"/>
      <c r="IQ44" s="16"/>
      <c r="IR44" s="16"/>
      <c r="IS44" s="16"/>
      <c r="IT44" s="16"/>
      <c r="IU44" s="16"/>
    </row>
    <row r="45" spans="1:255" s="52" customFormat="1" ht="15" customHeight="1">
      <c r="A45" s="23">
        <v>41</v>
      </c>
      <c r="B45" s="26" t="s">
        <v>52</v>
      </c>
      <c r="C45" s="23"/>
      <c r="D45" s="19">
        <v>1001</v>
      </c>
      <c r="E45" s="23"/>
      <c r="F45" s="23">
        <f t="shared" si="1"/>
        <v>1001</v>
      </c>
      <c r="G45" s="57"/>
      <c r="H45" s="57">
        <v>10</v>
      </c>
      <c r="I45" s="57"/>
      <c r="J45" s="23">
        <f t="shared" si="2"/>
        <v>10</v>
      </c>
      <c r="K45" s="57"/>
      <c r="L45" s="57"/>
      <c r="M45" s="57"/>
      <c r="N45" s="23">
        <f t="shared" si="3"/>
        <v>0</v>
      </c>
      <c r="O45" s="23"/>
      <c r="IQ45" s="16"/>
      <c r="IR45" s="16"/>
      <c r="IS45" s="16"/>
      <c r="IT45" s="16"/>
      <c r="IU45" s="16"/>
    </row>
    <row r="46" spans="1:255" s="2" customFormat="1" ht="15" customHeight="1">
      <c r="A46" s="23">
        <v>42</v>
      </c>
      <c r="B46" s="26" t="s">
        <v>53</v>
      </c>
      <c r="C46" s="23"/>
      <c r="D46" s="19">
        <v>738</v>
      </c>
      <c r="E46" s="23"/>
      <c r="F46" s="23">
        <f t="shared" si="1"/>
        <v>738</v>
      </c>
      <c r="G46" s="57"/>
      <c r="H46" s="57"/>
      <c r="I46" s="57"/>
      <c r="J46" s="23">
        <f t="shared" si="2"/>
        <v>0</v>
      </c>
      <c r="K46" s="27"/>
      <c r="L46" s="57"/>
      <c r="M46" s="57"/>
      <c r="N46" s="23">
        <f t="shared" si="3"/>
        <v>0</v>
      </c>
      <c r="O46" s="23"/>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16"/>
      <c r="IR46" s="16"/>
      <c r="IS46" s="16"/>
      <c r="IT46" s="16"/>
      <c r="IU46" s="16"/>
    </row>
  </sheetData>
  <mergeCells count="7">
    <mergeCell ref="A1:O1"/>
    <mergeCell ref="C2:F2"/>
    <mergeCell ref="G2:J2"/>
    <mergeCell ref="K2:N2"/>
    <mergeCell ref="A4:B4"/>
    <mergeCell ref="A2:A3"/>
    <mergeCell ref="B2:B3"/>
  </mergeCells>
  <phoneticPr fontId="12" type="noConversion"/>
  <pageMargins left="0.51" right="0.51" top="1" bottom="0.67" header="0.51" footer="0.51"/>
  <pageSetup paperSize="9" orientation="portrait"/>
</worksheet>
</file>

<file path=xl/worksheets/sheet2.xml><?xml version="1.0" encoding="utf-8"?>
<worksheet xmlns="http://schemas.openxmlformats.org/spreadsheetml/2006/main" xmlns:r="http://schemas.openxmlformats.org/officeDocument/2006/relationships">
  <dimension ref="A1:IU46"/>
  <sheetViews>
    <sheetView showZeros="0" workbookViewId="0">
      <pane xSplit="14" ySplit="3" topLeftCell="O4" activePane="bottomRight" state="frozen"/>
      <selection pane="topRight"/>
      <selection pane="bottomLeft"/>
      <selection pane="bottomRight" activeCell="U24" sqref="U24"/>
    </sheetView>
  </sheetViews>
  <sheetFormatPr defaultColWidth="9" defaultRowHeight="14.25"/>
  <cols>
    <col min="1" max="1" width="2.875" style="53" customWidth="1"/>
    <col min="2" max="2" width="16.625" style="54" customWidth="1"/>
    <col min="3" max="4" width="6.25" style="53" customWidth="1"/>
    <col min="5" max="5" width="4.125" style="53" customWidth="1"/>
    <col min="6" max="6" width="5.75" style="53" customWidth="1"/>
    <col min="7" max="7" width="5.125" style="53" customWidth="1"/>
    <col min="8" max="8" width="3.875" style="53" customWidth="1"/>
    <col min="9" max="9" width="4.5" style="53" customWidth="1"/>
    <col min="10" max="10" width="4.125" style="53" customWidth="1"/>
    <col min="11" max="11" width="6.25" style="53" customWidth="1"/>
    <col min="12" max="12" width="4.875" style="53" customWidth="1"/>
    <col min="13" max="13" width="4" style="53" customWidth="1"/>
    <col min="14" max="14" width="6.25" style="53" customWidth="1"/>
    <col min="15" max="15" width="4.5" style="55" customWidth="1"/>
    <col min="16" max="250" width="9" style="52"/>
    <col min="251" max="16384" width="9" style="16"/>
  </cols>
  <sheetData>
    <row r="1" spans="1:255" s="52" customFormat="1" ht="24.95" customHeight="1">
      <c r="A1" s="66" t="s">
        <v>54</v>
      </c>
      <c r="B1" s="67"/>
      <c r="C1" s="66"/>
      <c r="D1" s="66"/>
      <c r="E1" s="66"/>
      <c r="F1" s="66"/>
      <c r="G1" s="66"/>
      <c r="H1" s="66"/>
      <c r="I1" s="66"/>
      <c r="J1" s="66"/>
      <c r="K1" s="66"/>
      <c r="L1" s="66"/>
      <c r="M1" s="66"/>
      <c r="N1" s="66"/>
      <c r="O1" s="66"/>
    </row>
    <row r="2" spans="1:255" s="52" customFormat="1" ht="18" customHeight="1">
      <c r="A2" s="71" t="s">
        <v>1</v>
      </c>
      <c r="B2" s="72" t="s">
        <v>2</v>
      </c>
      <c r="C2" s="68" t="s">
        <v>3</v>
      </c>
      <c r="D2" s="68"/>
      <c r="E2" s="68"/>
      <c r="F2" s="68"/>
      <c r="G2" s="68" t="s">
        <v>4</v>
      </c>
      <c r="H2" s="68"/>
      <c r="I2" s="68"/>
      <c r="J2" s="68"/>
      <c r="K2" s="68" t="s">
        <v>5</v>
      </c>
      <c r="L2" s="68"/>
      <c r="M2" s="68"/>
      <c r="N2" s="68"/>
      <c r="O2" s="56" t="s">
        <v>6</v>
      </c>
    </row>
    <row r="3" spans="1:255" s="52" customFormat="1" ht="18.95" customHeight="1">
      <c r="A3" s="71"/>
      <c r="B3" s="72"/>
      <c r="C3" s="23" t="s">
        <v>7</v>
      </c>
      <c r="D3" s="23" t="s">
        <v>8</v>
      </c>
      <c r="E3" s="23" t="s">
        <v>9</v>
      </c>
      <c r="F3" s="23" t="s">
        <v>10</v>
      </c>
      <c r="G3" s="23" t="s">
        <v>7</v>
      </c>
      <c r="H3" s="23" t="s">
        <v>8</v>
      </c>
      <c r="I3" s="23" t="s">
        <v>9</v>
      </c>
      <c r="J3" s="23" t="s">
        <v>10</v>
      </c>
      <c r="K3" s="23" t="s">
        <v>7</v>
      </c>
      <c r="L3" s="23" t="s">
        <v>8</v>
      </c>
      <c r="M3" s="23" t="s">
        <v>9</v>
      </c>
      <c r="N3" s="23" t="s">
        <v>10</v>
      </c>
      <c r="O3" s="56"/>
    </row>
    <row r="4" spans="1:255" s="52" customFormat="1" ht="18.95" customHeight="1">
      <c r="A4" s="69" t="s">
        <v>11</v>
      </c>
      <c r="B4" s="70"/>
      <c r="C4" s="23">
        <f t="shared" ref="C4:N4" si="0">SUM(C5:C46)</f>
        <v>19378</v>
      </c>
      <c r="D4" s="23">
        <f t="shared" si="0"/>
        <v>39859</v>
      </c>
      <c r="E4" s="23">
        <f t="shared" si="0"/>
        <v>58</v>
      </c>
      <c r="F4" s="23">
        <f t="shared" si="0"/>
        <v>59295</v>
      </c>
      <c r="G4" s="23">
        <f t="shared" si="0"/>
        <v>274</v>
      </c>
      <c r="H4" s="23">
        <f t="shared" si="0"/>
        <v>336</v>
      </c>
      <c r="I4" s="23">
        <f t="shared" si="0"/>
        <v>58</v>
      </c>
      <c r="J4" s="23">
        <f t="shared" si="0"/>
        <v>668</v>
      </c>
      <c r="K4" s="23">
        <f t="shared" si="0"/>
        <v>14859</v>
      </c>
      <c r="L4" s="23">
        <f t="shared" si="0"/>
        <v>2447</v>
      </c>
      <c r="M4" s="23">
        <f t="shared" si="0"/>
        <v>0</v>
      </c>
      <c r="N4" s="23">
        <f t="shared" si="0"/>
        <v>17306</v>
      </c>
      <c r="O4" s="23">
        <f>SUM(O5:O35)</f>
        <v>0</v>
      </c>
    </row>
    <row r="5" spans="1:255" s="52" customFormat="1" ht="15" customHeight="1">
      <c r="A5" s="23">
        <v>1</v>
      </c>
      <c r="B5" s="22" t="s">
        <v>12</v>
      </c>
      <c r="C5" s="20">
        <v>1304</v>
      </c>
      <c r="D5" s="23"/>
      <c r="E5" s="23"/>
      <c r="F5" s="23">
        <f t="shared" ref="F5:F46" si="1">SUM(C5:E5)</f>
        <v>1304</v>
      </c>
      <c r="G5" s="20">
        <v>7</v>
      </c>
      <c r="H5" s="23"/>
      <c r="I5" s="23"/>
      <c r="J5" s="23">
        <f t="shared" ref="J5:J46" si="2">SUM(G5:I5)</f>
        <v>7</v>
      </c>
      <c r="K5" s="20">
        <v>675</v>
      </c>
      <c r="L5" s="23"/>
      <c r="M5" s="23"/>
      <c r="N5" s="23">
        <f t="shared" ref="N5:N46" si="3">SUM(K5:M5)</f>
        <v>675</v>
      </c>
      <c r="O5" s="23"/>
      <c r="IQ5" s="16"/>
      <c r="IR5" s="16"/>
      <c r="IS5" s="16"/>
      <c r="IT5" s="16"/>
      <c r="IU5" s="16"/>
    </row>
    <row r="6" spans="1:255" s="52" customFormat="1" ht="15" customHeight="1">
      <c r="A6" s="23">
        <v>2</v>
      </c>
      <c r="B6" s="22" t="s">
        <v>13</v>
      </c>
      <c r="C6" s="20">
        <v>3368</v>
      </c>
      <c r="D6" s="23"/>
      <c r="E6" s="23"/>
      <c r="F6" s="23">
        <f t="shared" si="1"/>
        <v>3368</v>
      </c>
      <c r="G6" s="20">
        <v>26</v>
      </c>
      <c r="H6" s="23"/>
      <c r="I6" s="23"/>
      <c r="J6" s="23">
        <f t="shared" si="2"/>
        <v>26</v>
      </c>
      <c r="K6" s="20">
        <v>2032</v>
      </c>
      <c r="L6" s="23"/>
      <c r="M6" s="23"/>
      <c r="N6" s="23">
        <f t="shared" si="3"/>
        <v>2032</v>
      </c>
      <c r="O6" s="23"/>
    </row>
    <row r="7" spans="1:255" s="52" customFormat="1" ht="15" customHeight="1">
      <c r="A7" s="23">
        <v>3</v>
      </c>
      <c r="B7" s="22" t="s">
        <v>14</v>
      </c>
      <c r="C7" s="20">
        <v>2166</v>
      </c>
      <c r="D7" s="23"/>
      <c r="E7" s="23"/>
      <c r="F7" s="23">
        <f t="shared" si="1"/>
        <v>2166</v>
      </c>
      <c r="G7" s="20">
        <v>17</v>
      </c>
      <c r="H7" s="23"/>
      <c r="I7" s="23"/>
      <c r="J7" s="23">
        <f t="shared" si="2"/>
        <v>17</v>
      </c>
      <c r="K7" s="20">
        <v>1113</v>
      </c>
      <c r="L7" s="23"/>
      <c r="M7" s="23"/>
      <c r="N7" s="23">
        <f t="shared" si="3"/>
        <v>1113</v>
      </c>
      <c r="O7" s="23"/>
    </row>
    <row r="8" spans="1:255" s="52" customFormat="1" ht="15" customHeight="1">
      <c r="A8" s="23">
        <v>4</v>
      </c>
      <c r="B8" s="22" t="s">
        <v>15</v>
      </c>
      <c r="C8" s="20">
        <v>1966</v>
      </c>
      <c r="D8" s="23"/>
      <c r="E8" s="23"/>
      <c r="F8" s="23">
        <f t="shared" si="1"/>
        <v>1966</v>
      </c>
      <c r="G8" s="20">
        <v>32</v>
      </c>
      <c r="H8" s="23"/>
      <c r="I8" s="23"/>
      <c r="J8" s="23">
        <f t="shared" si="2"/>
        <v>32</v>
      </c>
      <c r="K8" s="20">
        <v>1285</v>
      </c>
      <c r="L8" s="23"/>
      <c r="M8" s="23"/>
      <c r="N8" s="23">
        <f t="shared" si="3"/>
        <v>1285</v>
      </c>
      <c r="O8" s="23"/>
    </row>
    <row r="9" spans="1:255" s="52" customFormat="1" ht="15" customHeight="1">
      <c r="A9" s="23">
        <v>5</v>
      </c>
      <c r="B9" s="22" t="s">
        <v>16</v>
      </c>
      <c r="C9" s="20">
        <v>2420</v>
      </c>
      <c r="D9" s="23"/>
      <c r="E9" s="23"/>
      <c r="F9" s="23">
        <f t="shared" si="1"/>
        <v>2420</v>
      </c>
      <c r="G9" s="20">
        <v>26</v>
      </c>
      <c r="H9" s="57"/>
      <c r="I9" s="57"/>
      <c r="J9" s="23">
        <f t="shared" si="2"/>
        <v>26</v>
      </c>
      <c r="K9" s="20">
        <v>2414</v>
      </c>
      <c r="L9" s="57"/>
      <c r="M9" s="57"/>
      <c r="N9" s="23">
        <f t="shared" si="3"/>
        <v>2414</v>
      </c>
      <c r="O9" s="23"/>
    </row>
    <row r="10" spans="1:255" s="52" customFormat="1" ht="15" customHeight="1">
      <c r="A10" s="23">
        <v>6</v>
      </c>
      <c r="B10" s="22" t="s">
        <v>17</v>
      </c>
      <c r="C10" s="20">
        <v>1199</v>
      </c>
      <c r="D10" s="23"/>
      <c r="E10" s="23"/>
      <c r="F10" s="23">
        <f t="shared" si="1"/>
        <v>1199</v>
      </c>
      <c r="G10" s="20">
        <v>8</v>
      </c>
      <c r="H10" s="57"/>
      <c r="I10" s="57"/>
      <c r="J10" s="23">
        <f t="shared" si="2"/>
        <v>8</v>
      </c>
      <c r="K10" s="20">
        <v>1145</v>
      </c>
      <c r="L10" s="57"/>
      <c r="M10" s="57"/>
      <c r="N10" s="23">
        <f t="shared" si="3"/>
        <v>1145</v>
      </c>
      <c r="O10" s="23"/>
    </row>
    <row r="11" spans="1:255" s="52" customFormat="1" ht="15" customHeight="1">
      <c r="A11" s="23">
        <v>7</v>
      </c>
      <c r="B11" s="22" t="s">
        <v>18</v>
      </c>
      <c r="C11" s="20">
        <v>658</v>
      </c>
      <c r="D11" s="23"/>
      <c r="E11" s="23"/>
      <c r="F11" s="23">
        <f t="shared" si="1"/>
        <v>658</v>
      </c>
      <c r="G11" s="20">
        <v>12</v>
      </c>
      <c r="H11" s="57"/>
      <c r="I11" s="57"/>
      <c r="J11" s="23">
        <f t="shared" si="2"/>
        <v>12</v>
      </c>
      <c r="K11" s="20">
        <v>590</v>
      </c>
      <c r="L11" s="57"/>
      <c r="M11" s="57"/>
      <c r="N11" s="23">
        <f t="shared" si="3"/>
        <v>590</v>
      </c>
      <c r="O11" s="23"/>
    </row>
    <row r="12" spans="1:255" s="52" customFormat="1" ht="15" customHeight="1">
      <c r="A12" s="23">
        <v>8</v>
      </c>
      <c r="B12" s="22" t="s">
        <v>19</v>
      </c>
      <c r="C12" s="20">
        <v>228</v>
      </c>
      <c r="D12" s="23"/>
      <c r="E12" s="23"/>
      <c r="F12" s="23">
        <f t="shared" si="1"/>
        <v>228</v>
      </c>
      <c r="G12" s="20">
        <v>8</v>
      </c>
      <c r="H12" s="57"/>
      <c r="I12" s="57"/>
      <c r="J12" s="23">
        <f t="shared" si="2"/>
        <v>8</v>
      </c>
      <c r="K12" s="20">
        <v>227</v>
      </c>
      <c r="L12" s="57"/>
      <c r="M12" s="57"/>
      <c r="N12" s="23">
        <f t="shared" si="3"/>
        <v>227</v>
      </c>
      <c r="O12" s="23"/>
    </row>
    <row r="13" spans="1:255" s="52" customFormat="1" ht="15" customHeight="1">
      <c r="A13" s="23">
        <v>9</v>
      </c>
      <c r="B13" s="22" t="s">
        <v>20</v>
      </c>
      <c r="C13" s="20">
        <v>1361</v>
      </c>
      <c r="D13" s="23"/>
      <c r="E13" s="23"/>
      <c r="F13" s="23">
        <f t="shared" si="1"/>
        <v>1361</v>
      </c>
      <c r="G13" s="20">
        <v>25</v>
      </c>
      <c r="H13" s="57"/>
      <c r="I13" s="57"/>
      <c r="J13" s="23">
        <f t="shared" si="2"/>
        <v>25</v>
      </c>
      <c r="K13" s="20">
        <v>1162</v>
      </c>
      <c r="L13" s="57"/>
      <c r="M13" s="57"/>
      <c r="N13" s="23">
        <f t="shared" si="3"/>
        <v>1162</v>
      </c>
      <c r="O13" s="23"/>
    </row>
    <row r="14" spans="1:255" s="52" customFormat="1" ht="15" customHeight="1">
      <c r="A14" s="23">
        <v>10</v>
      </c>
      <c r="B14" s="22" t="s">
        <v>21</v>
      </c>
      <c r="C14" s="20">
        <v>613</v>
      </c>
      <c r="D14" s="23"/>
      <c r="E14" s="23"/>
      <c r="F14" s="23">
        <f t="shared" si="1"/>
        <v>613</v>
      </c>
      <c r="G14" s="20">
        <v>25</v>
      </c>
      <c r="H14" s="57"/>
      <c r="I14" s="57"/>
      <c r="J14" s="23">
        <f t="shared" si="2"/>
        <v>25</v>
      </c>
      <c r="K14" s="20">
        <v>570</v>
      </c>
      <c r="L14" s="57"/>
      <c r="M14" s="57"/>
      <c r="N14" s="23">
        <f t="shared" si="3"/>
        <v>570</v>
      </c>
      <c r="O14" s="23"/>
    </row>
    <row r="15" spans="1:255" s="52" customFormat="1" ht="15" customHeight="1">
      <c r="A15" s="23">
        <v>11</v>
      </c>
      <c r="B15" s="22" t="s">
        <v>22</v>
      </c>
      <c r="C15" s="20">
        <v>1510</v>
      </c>
      <c r="D15" s="23"/>
      <c r="E15" s="23"/>
      <c r="F15" s="23">
        <f t="shared" si="1"/>
        <v>1510</v>
      </c>
      <c r="G15" s="20">
        <v>29</v>
      </c>
      <c r="H15" s="57"/>
      <c r="I15" s="57"/>
      <c r="J15" s="23">
        <f t="shared" si="2"/>
        <v>29</v>
      </c>
      <c r="K15" s="20">
        <v>1490</v>
      </c>
      <c r="L15" s="57"/>
      <c r="M15" s="57"/>
      <c r="N15" s="23">
        <f t="shared" si="3"/>
        <v>1490</v>
      </c>
      <c r="O15" s="23"/>
    </row>
    <row r="16" spans="1:255" s="52" customFormat="1" ht="15" customHeight="1">
      <c r="A16" s="23">
        <v>12</v>
      </c>
      <c r="B16" s="22" t="s">
        <v>23</v>
      </c>
      <c r="C16" s="52">
        <v>0</v>
      </c>
      <c r="D16" s="23"/>
      <c r="E16" s="23"/>
      <c r="F16" s="23">
        <f t="shared" si="1"/>
        <v>0</v>
      </c>
      <c r="G16" s="20"/>
      <c r="H16" s="57"/>
      <c r="I16" s="57"/>
      <c r="J16" s="23">
        <f t="shared" si="2"/>
        <v>0</v>
      </c>
      <c r="K16" s="20"/>
      <c r="L16" s="57"/>
      <c r="M16" s="57"/>
      <c r="N16" s="23">
        <f t="shared" si="3"/>
        <v>0</v>
      </c>
      <c r="O16" s="23"/>
    </row>
    <row r="17" spans="1:255" s="2" customFormat="1" ht="15" customHeight="1">
      <c r="A17" s="23">
        <v>13</v>
      </c>
      <c r="B17" s="22" t="s">
        <v>24</v>
      </c>
      <c r="C17" s="20">
        <v>1045</v>
      </c>
      <c r="D17" s="23"/>
      <c r="E17" s="23"/>
      <c r="F17" s="23">
        <f t="shared" si="1"/>
        <v>1045</v>
      </c>
      <c r="G17" s="20">
        <v>8</v>
      </c>
      <c r="H17" s="57"/>
      <c r="I17" s="57"/>
      <c r="J17" s="23">
        <f t="shared" si="2"/>
        <v>8</v>
      </c>
      <c r="K17" s="20">
        <v>970</v>
      </c>
      <c r="L17" s="57"/>
      <c r="M17" s="57"/>
      <c r="N17" s="23">
        <f t="shared" si="3"/>
        <v>970</v>
      </c>
      <c r="O17" s="23"/>
    </row>
    <row r="18" spans="1:255" s="2" customFormat="1" ht="15" customHeight="1">
      <c r="A18" s="23">
        <v>14</v>
      </c>
      <c r="B18" s="24" t="s">
        <v>25</v>
      </c>
      <c r="C18" s="20">
        <v>517</v>
      </c>
      <c r="D18" s="19">
        <v>2291</v>
      </c>
      <c r="E18" s="23"/>
      <c r="F18" s="23">
        <f t="shared" si="1"/>
        <v>2808</v>
      </c>
      <c r="G18" s="20">
        <v>27</v>
      </c>
      <c r="H18" s="27">
        <v>18</v>
      </c>
      <c r="I18" s="57"/>
      <c r="J18" s="23">
        <f t="shared" si="2"/>
        <v>45</v>
      </c>
      <c r="K18" s="20">
        <v>441</v>
      </c>
      <c r="L18" s="27">
        <v>91</v>
      </c>
      <c r="M18" s="57"/>
      <c r="N18" s="23">
        <f t="shared" si="3"/>
        <v>532</v>
      </c>
      <c r="O18" s="23"/>
    </row>
    <row r="19" spans="1:255" s="2" customFormat="1" ht="15" customHeight="1">
      <c r="A19" s="23">
        <v>15</v>
      </c>
      <c r="B19" s="24" t="s">
        <v>26</v>
      </c>
      <c r="C19" s="20">
        <v>442</v>
      </c>
      <c r="D19" s="19">
        <v>399</v>
      </c>
      <c r="E19" s="23"/>
      <c r="F19" s="23">
        <f t="shared" si="1"/>
        <v>841</v>
      </c>
      <c r="G19" s="20">
        <v>8</v>
      </c>
      <c r="H19" s="57">
        <v>4</v>
      </c>
      <c r="I19" s="57"/>
      <c r="J19" s="23">
        <f t="shared" si="2"/>
        <v>12</v>
      </c>
      <c r="K19" s="20">
        <v>429</v>
      </c>
      <c r="L19" s="57">
        <v>92</v>
      </c>
      <c r="M19" s="57"/>
      <c r="N19" s="23">
        <f t="shared" si="3"/>
        <v>521</v>
      </c>
      <c r="O19" s="23"/>
    </row>
    <row r="20" spans="1:255" s="2" customFormat="1" ht="15" customHeight="1">
      <c r="A20" s="23">
        <v>16</v>
      </c>
      <c r="B20" s="24" t="s">
        <v>27</v>
      </c>
      <c r="C20" s="20">
        <v>347</v>
      </c>
      <c r="D20" s="25">
        <v>913</v>
      </c>
      <c r="E20" s="23"/>
      <c r="F20" s="23">
        <f t="shared" si="1"/>
        <v>1260</v>
      </c>
      <c r="G20" s="20">
        <v>8</v>
      </c>
      <c r="H20" s="27">
        <v>13</v>
      </c>
      <c r="I20" s="57"/>
      <c r="J20" s="23">
        <f t="shared" si="2"/>
        <v>21</v>
      </c>
      <c r="K20" s="20">
        <v>172</v>
      </c>
      <c r="L20" s="27">
        <v>159</v>
      </c>
      <c r="M20" s="57"/>
      <c r="N20" s="23">
        <f t="shared" si="3"/>
        <v>331</v>
      </c>
      <c r="O20" s="23"/>
    </row>
    <row r="21" spans="1:255" s="2" customFormat="1">
      <c r="A21" s="23">
        <v>17</v>
      </c>
      <c r="B21" s="24" t="s">
        <v>28</v>
      </c>
      <c r="C21" s="20"/>
      <c r="D21" s="19">
        <v>356</v>
      </c>
      <c r="E21" s="23"/>
      <c r="F21" s="23">
        <f t="shared" si="1"/>
        <v>356</v>
      </c>
      <c r="G21" s="20"/>
      <c r="H21" s="57">
        <v>4</v>
      </c>
      <c r="I21" s="57"/>
      <c r="J21" s="23">
        <f t="shared" si="2"/>
        <v>4</v>
      </c>
      <c r="L21" s="57">
        <v>229</v>
      </c>
      <c r="M21" s="57"/>
      <c r="N21" s="23">
        <f t="shared" si="3"/>
        <v>229</v>
      </c>
      <c r="O21" s="23"/>
    </row>
    <row r="22" spans="1:255" s="2" customFormat="1">
      <c r="A22" s="23">
        <v>18</v>
      </c>
      <c r="B22" s="24" t="s">
        <v>29</v>
      </c>
      <c r="C22" s="20">
        <v>178</v>
      </c>
      <c r="D22" s="19">
        <v>264</v>
      </c>
      <c r="E22" s="23"/>
      <c r="F22" s="23">
        <f t="shared" si="1"/>
        <v>442</v>
      </c>
      <c r="G22" s="20">
        <v>5</v>
      </c>
      <c r="H22" s="27">
        <v>3</v>
      </c>
      <c r="I22" s="57"/>
      <c r="J22" s="23">
        <f t="shared" si="2"/>
        <v>8</v>
      </c>
      <c r="K22" s="20">
        <v>114</v>
      </c>
      <c r="L22" s="27">
        <v>103</v>
      </c>
      <c r="M22" s="57"/>
      <c r="N22" s="23">
        <f t="shared" si="3"/>
        <v>217</v>
      </c>
      <c r="O22" s="23"/>
    </row>
    <row r="23" spans="1:255" s="2" customFormat="1">
      <c r="A23" s="23">
        <v>19</v>
      </c>
      <c r="B23" s="24" t="s">
        <v>30</v>
      </c>
      <c r="C23" s="20">
        <v>56</v>
      </c>
      <c r="D23" s="19">
        <v>171</v>
      </c>
      <c r="E23" s="23"/>
      <c r="F23" s="23">
        <f t="shared" si="1"/>
        <v>227</v>
      </c>
      <c r="G23" s="20">
        <v>3</v>
      </c>
      <c r="H23" s="27"/>
      <c r="I23" s="57"/>
      <c r="J23" s="23">
        <f t="shared" si="2"/>
        <v>3</v>
      </c>
      <c r="K23" s="20">
        <v>30</v>
      </c>
      <c r="L23" s="27">
        <v>9</v>
      </c>
      <c r="M23" s="57"/>
      <c r="N23" s="23">
        <f t="shared" si="3"/>
        <v>39</v>
      </c>
      <c r="O23" s="23"/>
    </row>
    <row r="24" spans="1:255" s="2" customFormat="1" ht="15" customHeight="1">
      <c r="A24" s="23">
        <v>20</v>
      </c>
      <c r="B24" s="22" t="s">
        <v>31</v>
      </c>
      <c r="C24" s="20"/>
      <c r="D24" s="19">
        <v>2002</v>
      </c>
      <c r="E24" s="23"/>
      <c r="F24" s="23">
        <f t="shared" si="1"/>
        <v>2002</v>
      </c>
      <c r="G24" s="20"/>
      <c r="H24" s="27">
        <v>20</v>
      </c>
      <c r="I24" s="57"/>
      <c r="J24" s="23">
        <f t="shared" si="2"/>
        <v>20</v>
      </c>
      <c r="K24" s="20"/>
      <c r="L24" s="27">
        <v>212</v>
      </c>
      <c r="M24" s="57"/>
      <c r="N24" s="23">
        <f t="shared" si="3"/>
        <v>212</v>
      </c>
      <c r="O24" s="23"/>
    </row>
    <row r="25" spans="1:255" s="2" customFormat="1" ht="15" customHeight="1">
      <c r="A25" s="23">
        <v>21</v>
      </c>
      <c r="B25" s="26" t="s">
        <v>32</v>
      </c>
      <c r="C25" s="23"/>
      <c r="D25" s="19">
        <v>95</v>
      </c>
      <c r="E25" s="23"/>
      <c r="F25" s="23">
        <f t="shared" si="1"/>
        <v>95</v>
      </c>
      <c r="G25" s="57"/>
      <c r="H25" s="57">
        <v>1</v>
      </c>
      <c r="I25" s="57"/>
      <c r="J25" s="23">
        <f t="shared" si="2"/>
        <v>1</v>
      </c>
      <c r="K25" s="27"/>
      <c r="L25" s="57"/>
      <c r="M25" s="57"/>
      <c r="N25" s="23">
        <f t="shared" si="3"/>
        <v>0</v>
      </c>
      <c r="O25" s="23"/>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16"/>
      <c r="IR25" s="16"/>
      <c r="IS25" s="16"/>
      <c r="IT25" s="16"/>
      <c r="IU25" s="16"/>
    </row>
    <row r="26" spans="1:255">
      <c r="A26" s="23">
        <v>22</v>
      </c>
      <c r="B26" s="26" t="s">
        <v>33</v>
      </c>
      <c r="C26" s="27"/>
      <c r="D26" s="19">
        <v>1898</v>
      </c>
      <c r="E26" s="27"/>
      <c r="F26" s="23">
        <f t="shared" si="1"/>
        <v>1898</v>
      </c>
      <c r="G26" s="27"/>
      <c r="H26" s="27">
        <v>13</v>
      </c>
      <c r="I26" s="27"/>
      <c r="J26" s="23">
        <f t="shared" si="2"/>
        <v>13</v>
      </c>
      <c r="K26" s="27"/>
      <c r="L26" s="27">
        <v>226</v>
      </c>
      <c r="M26" s="27"/>
      <c r="N26" s="23">
        <f t="shared" si="3"/>
        <v>226</v>
      </c>
      <c r="O26" s="60"/>
    </row>
    <row r="27" spans="1:255">
      <c r="A27" s="23">
        <v>23</v>
      </c>
      <c r="B27" s="26" t="s">
        <v>34</v>
      </c>
      <c r="C27" s="27"/>
      <c r="D27" s="19">
        <v>1015</v>
      </c>
      <c r="E27" s="27"/>
      <c r="F27" s="23">
        <f t="shared" si="1"/>
        <v>1015</v>
      </c>
      <c r="G27" s="27"/>
      <c r="H27" s="27">
        <v>13</v>
      </c>
      <c r="I27" s="27"/>
      <c r="J27" s="23">
        <f t="shared" si="2"/>
        <v>13</v>
      </c>
      <c r="K27" s="27"/>
      <c r="L27" s="27"/>
      <c r="M27" s="27"/>
      <c r="N27" s="23">
        <f t="shared" si="3"/>
        <v>0</v>
      </c>
      <c r="O27" s="60"/>
    </row>
    <row r="28" spans="1:255">
      <c r="A28" s="23">
        <v>24</v>
      </c>
      <c r="B28" s="26" t="s">
        <v>35</v>
      </c>
      <c r="C28" s="27"/>
      <c r="D28" s="19">
        <v>231</v>
      </c>
      <c r="E28" s="27"/>
      <c r="F28" s="23">
        <f t="shared" si="1"/>
        <v>231</v>
      </c>
      <c r="G28" s="27"/>
      <c r="H28" s="27">
        <v>3</v>
      </c>
      <c r="I28" s="27"/>
      <c r="J28" s="23">
        <f t="shared" si="2"/>
        <v>3</v>
      </c>
      <c r="K28" s="27"/>
      <c r="L28" s="27">
        <v>118</v>
      </c>
      <c r="M28" s="27"/>
      <c r="N28" s="23">
        <f t="shared" si="3"/>
        <v>118</v>
      </c>
      <c r="O28" s="60"/>
    </row>
    <row r="29" spans="1:255">
      <c r="A29" s="23">
        <v>25</v>
      </c>
      <c r="B29" s="26" t="s">
        <v>36</v>
      </c>
      <c r="C29" s="27"/>
      <c r="D29" s="19">
        <v>559</v>
      </c>
      <c r="E29" s="27"/>
      <c r="F29" s="23">
        <f t="shared" si="1"/>
        <v>559</v>
      </c>
      <c r="G29" s="27"/>
      <c r="H29" s="27">
        <v>4</v>
      </c>
      <c r="I29" s="27"/>
      <c r="J29" s="23">
        <f t="shared" si="2"/>
        <v>4</v>
      </c>
      <c r="K29" s="27"/>
      <c r="L29" s="27">
        <v>220</v>
      </c>
      <c r="M29" s="27"/>
      <c r="N29" s="23">
        <f t="shared" si="3"/>
        <v>220</v>
      </c>
      <c r="O29" s="60"/>
    </row>
    <row r="30" spans="1:255">
      <c r="A30" s="23">
        <v>26</v>
      </c>
      <c r="B30" s="26" t="s">
        <v>37</v>
      </c>
      <c r="C30" s="27"/>
      <c r="D30" s="19">
        <v>3690</v>
      </c>
      <c r="E30" s="27"/>
      <c r="F30" s="23">
        <f t="shared" si="1"/>
        <v>3690</v>
      </c>
      <c r="G30" s="27"/>
      <c r="H30" s="27">
        <v>38</v>
      </c>
      <c r="I30" s="27"/>
      <c r="J30" s="23">
        <f t="shared" si="2"/>
        <v>38</v>
      </c>
      <c r="K30" s="27"/>
      <c r="L30" s="27"/>
      <c r="M30" s="27"/>
      <c r="N30" s="23">
        <f t="shared" si="3"/>
        <v>0</v>
      </c>
      <c r="O30" s="60"/>
    </row>
    <row r="31" spans="1:255">
      <c r="A31" s="23">
        <v>27</v>
      </c>
      <c r="B31" s="26" t="s">
        <v>38</v>
      </c>
      <c r="C31" s="27"/>
      <c r="D31" s="19">
        <v>2624</v>
      </c>
      <c r="E31" s="27"/>
      <c r="F31" s="23">
        <f t="shared" si="1"/>
        <v>2624</v>
      </c>
      <c r="G31" s="27"/>
      <c r="H31" s="27">
        <v>28</v>
      </c>
      <c r="I31" s="27"/>
      <c r="J31" s="23">
        <f t="shared" si="2"/>
        <v>28</v>
      </c>
      <c r="K31" s="27"/>
      <c r="L31" s="27"/>
      <c r="M31" s="27"/>
      <c r="N31" s="23">
        <f t="shared" si="3"/>
        <v>0</v>
      </c>
      <c r="O31" s="60"/>
    </row>
    <row r="32" spans="1:255">
      <c r="A32" s="23">
        <v>28</v>
      </c>
      <c r="B32" s="26" t="s">
        <v>39</v>
      </c>
      <c r="C32" s="27"/>
      <c r="D32" s="19">
        <v>2382</v>
      </c>
      <c r="E32" s="27"/>
      <c r="F32" s="23">
        <f t="shared" si="1"/>
        <v>2382</v>
      </c>
      <c r="G32" s="27"/>
      <c r="H32" s="27">
        <v>28</v>
      </c>
      <c r="I32" s="27"/>
      <c r="J32" s="23">
        <f t="shared" si="2"/>
        <v>28</v>
      </c>
      <c r="K32" s="27"/>
      <c r="L32" s="27"/>
      <c r="M32" s="27"/>
      <c r="N32" s="23">
        <f t="shared" si="3"/>
        <v>0</v>
      </c>
      <c r="O32" s="60"/>
    </row>
    <row r="33" spans="1:255">
      <c r="A33" s="23">
        <v>29</v>
      </c>
      <c r="B33" s="26" t="s">
        <v>40</v>
      </c>
      <c r="C33" s="27"/>
      <c r="D33" s="19">
        <v>877</v>
      </c>
      <c r="E33" s="27"/>
      <c r="F33" s="23">
        <f t="shared" si="1"/>
        <v>877</v>
      </c>
      <c r="G33" s="27"/>
      <c r="H33" s="27">
        <v>7</v>
      </c>
      <c r="I33" s="27"/>
      <c r="J33" s="23">
        <f t="shared" si="2"/>
        <v>7</v>
      </c>
      <c r="K33" s="27"/>
      <c r="L33" s="27">
        <v>387</v>
      </c>
      <c r="M33" s="27"/>
      <c r="N33" s="23">
        <f t="shared" si="3"/>
        <v>387</v>
      </c>
      <c r="O33" s="60"/>
    </row>
    <row r="34" spans="1:255">
      <c r="A34" s="23">
        <v>30</v>
      </c>
      <c r="B34" s="26" t="s">
        <v>41</v>
      </c>
      <c r="C34" s="27"/>
      <c r="D34" s="19">
        <v>771</v>
      </c>
      <c r="E34" s="27"/>
      <c r="F34" s="23">
        <f t="shared" si="1"/>
        <v>771</v>
      </c>
      <c r="G34" s="27"/>
      <c r="H34" s="27">
        <v>14</v>
      </c>
      <c r="I34" s="27"/>
      <c r="J34" s="23">
        <f t="shared" si="2"/>
        <v>14</v>
      </c>
      <c r="K34" s="27"/>
      <c r="L34" s="27">
        <v>54</v>
      </c>
      <c r="M34" s="27"/>
      <c r="N34" s="23">
        <f t="shared" si="3"/>
        <v>54</v>
      </c>
      <c r="O34" s="60"/>
    </row>
    <row r="35" spans="1:255">
      <c r="A35" s="23">
        <v>31</v>
      </c>
      <c r="B35" s="26" t="s">
        <v>42</v>
      </c>
      <c r="C35" s="27"/>
      <c r="D35" s="19">
        <v>1500</v>
      </c>
      <c r="E35" s="27"/>
      <c r="F35" s="23">
        <f t="shared" si="1"/>
        <v>1500</v>
      </c>
      <c r="G35" s="27"/>
      <c r="H35" s="27">
        <v>13</v>
      </c>
      <c r="I35" s="27"/>
      <c r="J35" s="23">
        <f t="shared" si="2"/>
        <v>13</v>
      </c>
      <c r="K35" s="27"/>
      <c r="L35" s="27">
        <v>547</v>
      </c>
      <c r="M35" s="27"/>
      <c r="N35" s="23">
        <f t="shared" si="3"/>
        <v>547</v>
      </c>
      <c r="O35" s="60"/>
    </row>
    <row r="36" spans="1:255" s="2" customFormat="1">
      <c r="A36" s="23">
        <v>32</v>
      </c>
      <c r="B36" s="26" t="s">
        <v>43</v>
      </c>
      <c r="C36" s="27"/>
      <c r="D36" s="19"/>
      <c r="E36" s="27">
        <v>58</v>
      </c>
      <c r="F36" s="23">
        <f t="shared" si="1"/>
        <v>58</v>
      </c>
      <c r="G36" s="27"/>
      <c r="H36" s="27"/>
      <c r="I36" s="27">
        <v>58</v>
      </c>
      <c r="J36" s="23">
        <f t="shared" si="2"/>
        <v>58</v>
      </c>
      <c r="K36" s="27"/>
      <c r="L36" s="27"/>
      <c r="M36" s="27"/>
      <c r="N36" s="23">
        <f t="shared" si="3"/>
        <v>0</v>
      </c>
      <c r="O36" s="60"/>
      <c r="IQ36" s="16"/>
      <c r="IR36" s="16"/>
      <c r="IS36" s="16"/>
      <c r="IT36" s="16"/>
      <c r="IU36" s="16"/>
    </row>
    <row r="37" spans="1:255" s="52" customFormat="1" ht="15" customHeight="1">
      <c r="A37" s="23">
        <v>33</v>
      </c>
      <c r="B37" s="58" t="s">
        <v>44</v>
      </c>
      <c r="C37" s="23"/>
      <c r="D37" s="19">
        <v>2729</v>
      </c>
      <c r="E37" s="23"/>
      <c r="F37" s="23">
        <f t="shared" si="1"/>
        <v>2729</v>
      </c>
      <c r="G37" s="57"/>
      <c r="H37" s="57">
        <v>14</v>
      </c>
      <c r="I37" s="57"/>
      <c r="J37" s="23">
        <f t="shared" si="2"/>
        <v>14</v>
      </c>
      <c r="K37" s="57"/>
      <c r="L37" s="57"/>
      <c r="M37" s="57"/>
      <c r="N37" s="23">
        <f t="shared" si="3"/>
        <v>0</v>
      </c>
      <c r="O37" s="23"/>
      <c r="IQ37" s="16"/>
      <c r="IR37" s="16"/>
      <c r="IS37" s="16"/>
      <c r="IT37" s="16"/>
      <c r="IU37" s="16"/>
    </row>
    <row r="38" spans="1:255" s="52" customFormat="1" ht="15" customHeight="1">
      <c r="A38" s="23">
        <v>34</v>
      </c>
      <c r="B38" s="58" t="s">
        <v>45</v>
      </c>
      <c r="C38" s="23"/>
      <c r="D38" s="19">
        <v>3093</v>
      </c>
      <c r="E38" s="23"/>
      <c r="F38" s="23">
        <f t="shared" si="1"/>
        <v>3093</v>
      </c>
      <c r="G38" s="57"/>
      <c r="H38" s="57">
        <v>16</v>
      </c>
      <c r="I38" s="57"/>
      <c r="J38" s="23">
        <f t="shared" si="2"/>
        <v>16</v>
      </c>
      <c r="K38" s="57"/>
      <c r="L38" s="57"/>
      <c r="M38" s="57"/>
      <c r="N38" s="23">
        <f t="shared" si="3"/>
        <v>0</v>
      </c>
      <c r="O38" s="23"/>
      <c r="IQ38" s="16"/>
      <c r="IR38" s="16"/>
      <c r="IS38" s="16"/>
      <c r="IT38" s="16"/>
      <c r="IU38" s="16"/>
    </row>
    <row r="39" spans="1:255" s="2" customFormat="1">
      <c r="A39" s="23">
        <v>35</v>
      </c>
      <c r="B39" s="58" t="s">
        <v>46</v>
      </c>
      <c r="C39" s="59"/>
      <c r="D39" s="19">
        <v>3282</v>
      </c>
      <c r="E39" s="59"/>
      <c r="F39" s="23">
        <f t="shared" si="1"/>
        <v>3282</v>
      </c>
      <c r="G39" s="59"/>
      <c r="H39" s="59">
        <v>14</v>
      </c>
      <c r="I39" s="59"/>
      <c r="J39" s="23">
        <f t="shared" si="2"/>
        <v>14</v>
      </c>
      <c r="K39" s="59"/>
      <c r="L39" s="59"/>
      <c r="M39" s="59"/>
      <c r="N39" s="23">
        <f t="shared" si="3"/>
        <v>0</v>
      </c>
      <c r="O39" s="61"/>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16"/>
      <c r="IR39" s="16"/>
      <c r="IS39" s="16"/>
      <c r="IT39" s="16"/>
      <c r="IU39" s="16"/>
    </row>
    <row r="40" spans="1:255" s="2" customFormat="1">
      <c r="A40" s="23">
        <v>36</v>
      </c>
      <c r="B40" s="58" t="s">
        <v>47</v>
      </c>
      <c r="C40" s="59"/>
      <c r="D40" s="19">
        <v>2050</v>
      </c>
      <c r="E40" s="59"/>
      <c r="F40" s="23">
        <f t="shared" si="1"/>
        <v>2050</v>
      </c>
      <c r="G40" s="59"/>
      <c r="H40" s="59">
        <v>13</v>
      </c>
      <c r="I40" s="59"/>
      <c r="J40" s="23">
        <f t="shared" si="2"/>
        <v>13</v>
      </c>
      <c r="K40" s="59"/>
      <c r="L40" s="59"/>
      <c r="M40" s="59"/>
      <c r="N40" s="23">
        <f t="shared" si="3"/>
        <v>0</v>
      </c>
      <c r="O40" s="61"/>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16"/>
      <c r="IR40" s="16"/>
      <c r="IS40" s="16"/>
      <c r="IT40" s="16"/>
      <c r="IU40" s="16"/>
    </row>
    <row r="41" spans="1:255" s="2" customFormat="1" ht="15" customHeight="1">
      <c r="A41" s="23">
        <v>37</v>
      </c>
      <c r="B41" s="58" t="s">
        <v>48</v>
      </c>
      <c r="C41" s="23"/>
      <c r="D41" s="19">
        <v>2280</v>
      </c>
      <c r="E41" s="23"/>
      <c r="F41" s="23">
        <f t="shared" si="1"/>
        <v>2280</v>
      </c>
      <c r="G41" s="57"/>
      <c r="H41" s="57">
        <v>17</v>
      </c>
      <c r="I41" s="57"/>
      <c r="J41" s="23">
        <f t="shared" si="2"/>
        <v>17</v>
      </c>
      <c r="K41" s="27"/>
      <c r="L41" s="57"/>
      <c r="M41" s="57"/>
      <c r="N41" s="23">
        <f t="shared" si="3"/>
        <v>0</v>
      </c>
      <c r="O41" s="23"/>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16"/>
      <c r="IR41" s="16"/>
      <c r="IS41" s="16"/>
      <c r="IT41" s="16"/>
      <c r="IU41" s="16"/>
    </row>
    <row r="42" spans="1:255" s="2" customFormat="1" ht="15" customHeight="1">
      <c r="A42" s="23">
        <v>38</v>
      </c>
      <c r="B42" s="58" t="s">
        <v>49</v>
      </c>
      <c r="C42" s="23"/>
      <c r="D42" s="19">
        <v>395</v>
      </c>
      <c r="E42" s="23"/>
      <c r="F42" s="23">
        <f t="shared" si="1"/>
        <v>395</v>
      </c>
      <c r="G42" s="57"/>
      <c r="H42" s="57"/>
      <c r="I42" s="57"/>
      <c r="J42" s="23">
        <f t="shared" si="2"/>
        <v>0</v>
      </c>
      <c r="K42" s="57"/>
      <c r="L42" s="57"/>
      <c r="M42" s="57"/>
      <c r="N42" s="23">
        <f t="shared" si="3"/>
        <v>0</v>
      </c>
      <c r="O42" s="23"/>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16"/>
      <c r="IR42" s="16"/>
      <c r="IS42" s="16"/>
      <c r="IT42" s="16"/>
      <c r="IU42" s="16"/>
    </row>
    <row r="43" spans="1:255" s="52" customFormat="1" ht="15" customHeight="1">
      <c r="A43" s="23">
        <v>39</v>
      </c>
      <c r="B43" s="58" t="s">
        <v>50</v>
      </c>
      <c r="C43" s="23"/>
      <c r="D43" s="19">
        <v>1016</v>
      </c>
      <c r="E43" s="23"/>
      <c r="F43" s="23">
        <f t="shared" si="1"/>
        <v>1016</v>
      </c>
      <c r="G43" s="23"/>
      <c r="H43" s="23">
        <v>12</v>
      </c>
      <c r="I43" s="23"/>
      <c r="J43" s="23">
        <f t="shared" si="2"/>
        <v>12</v>
      </c>
      <c r="K43" s="23"/>
      <c r="L43" s="23"/>
      <c r="M43" s="23"/>
      <c r="N43" s="23">
        <f t="shared" si="3"/>
        <v>0</v>
      </c>
      <c r="O43" s="23"/>
      <c r="IQ43" s="16"/>
      <c r="IR43" s="16"/>
      <c r="IS43" s="16"/>
      <c r="IT43" s="16"/>
      <c r="IU43" s="16"/>
    </row>
    <row r="44" spans="1:255" s="52" customFormat="1" ht="15" customHeight="1">
      <c r="A44" s="23">
        <v>40</v>
      </c>
      <c r="B44" s="58" t="s">
        <v>51</v>
      </c>
      <c r="C44" s="23"/>
      <c r="D44" s="19">
        <v>940</v>
      </c>
      <c r="E44" s="23"/>
      <c r="F44" s="23">
        <f t="shared" si="1"/>
        <v>940</v>
      </c>
      <c r="G44" s="57"/>
      <c r="H44" s="57">
        <v>11</v>
      </c>
      <c r="I44" s="57"/>
      <c r="J44" s="23">
        <f t="shared" si="2"/>
        <v>11</v>
      </c>
      <c r="K44" s="57"/>
      <c r="L44" s="57"/>
      <c r="M44" s="57"/>
      <c r="N44" s="23">
        <f t="shared" si="3"/>
        <v>0</v>
      </c>
      <c r="O44" s="23"/>
      <c r="IQ44" s="16"/>
      <c r="IR44" s="16"/>
      <c r="IS44" s="16"/>
      <c r="IT44" s="16"/>
      <c r="IU44" s="16"/>
    </row>
    <row r="45" spans="1:255" s="52" customFormat="1" ht="15" customHeight="1">
      <c r="A45" s="23">
        <v>41</v>
      </c>
      <c r="B45" s="26" t="s">
        <v>52</v>
      </c>
      <c r="C45" s="23"/>
      <c r="D45" s="19">
        <v>1080</v>
      </c>
      <c r="E45" s="23"/>
      <c r="F45" s="23">
        <f t="shared" si="1"/>
        <v>1080</v>
      </c>
      <c r="G45" s="57"/>
      <c r="H45" s="57">
        <v>12</v>
      </c>
      <c r="I45" s="57"/>
      <c r="J45" s="23">
        <f t="shared" si="2"/>
        <v>12</v>
      </c>
      <c r="K45" s="57"/>
      <c r="L45" s="57"/>
      <c r="M45" s="57"/>
      <c r="N45" s="23">
        <f t="shared" si="3"/>
        <v>0</v>
      </c>
      <c r="O45" s="23"/>
      <c r="IQ45" s="16"/>
      <c r="IR45" s="16"/>
      <c r="IS45" s="16"/>
      <c r="IT45" s="16"/>
      <c r="IU45" s="16"/>
    </row>
    <row r="46" spans="1:255" s="2" customFormat="1" ht="15" customHeight="1">
      <c r="A46" s="23">
        <v>42</v>
      </c>
      <c r="B46" s="26" t="s">
        <v>53</v>
      </c>
      <c r="C46" s="23"/>
      <c r="D46" s="19">
        <v>956</v>
      </c>
      <c r="E46" s="23"/>
      <c r="F46" s="23">
        <f t="shared" si="1"/>
        <v>956</v>
      </c>
      <c r="G46" s="57"/>
      <c r="H46" s="57">
        <v>3</v>
      </c>
      <c r="I46" s="57"/>
      <c r="J46" s="23">
        <f t="shared" si="2"/>
        <v>3</v>
      </c>
      <c r="K46" s="27"/>
      <c r="L46" s="57"/>
      <c r="M46" s="57"/>
      <c r="N46" s="23">
        <f t="shared" si="3"/>
        <v>0</v>
      </c>
      <c r="O46" s="23"/>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16"/>
      <c r="IR46" s="16"/>
      <c r="IS46" s="16"/>
      <c r="IT46" s="16"/>
      <c r="IU46" s="16"/>
    </row>
  </sheetData>
  <mergeCells count="7">
    <mergeCell ref="A1:O1"/>
    <mergeCell ref="C2:F2"/>
    <mergeCell ref="G2:J2"/>
    <mergeCell ref="K2:N2"/>
    <mergeCell ref="A4:B4"/>
    <mergeCell ref="A2:A3"/>
    <mergeCell ref="B2:B3"/>
  </mergeCells>
  <phoneticPr fontId="12" type="noConversion"/>
  <pageMargins left="0.51" right="0.51" top="1" bottom="0.67" header="0.51" footer="0.51"/>
  <pageSetup paperSize="9" orientation="portrait"/>
</worksheet>
</file>

<file path=xl/worksheets/sheet3.xml><?xml version="1.0" encoding="utf-8"?>
<worksheet xmlns="http://schemas.openxmlformats.org/spreadsheetml/2006/main" xmlns:r="http://schemas.openxmlformats.org/officeDocument/2006/relationships">
  <dimension ref="A1:XEO39"/>
  <sheetViews>
    <sheetView tabSelected="1" workbookViewId="0">
      <selection activeCell="AB2" sqref="AB1:AB2"/>
    </sheetView>
  </sheetViews>
  <sheetFormatPr defaultColWidth="9" defaultRowHeight="14.25"/>
  <cols>
    <col min="1" max="1" width="3" style="2" customWidth="1"/>
    <col min="2" max="2" width="14.625" style="42" customWidth="1"/>
    <col min="3" max="3" width="7" style="2" customWidth="1"/>
    <col min="4" max="5" width="6.875" style="2" customWidth="1"/>
    <col min="6" max="6" width="5.625" style="2" customWidth="1"/>
    <col min="7" max="7" width="7.375" style="2" customWidth="1"/>
    <col min="8" max="8" width="6.5" style="2" customWidth="1"/>
    <col min="9" max="9" width="6" style="2" customWidth="1"/>
    <col min="10" max="10" width="5.5" style="2" customWidth="1"/>
    <col min="11" max="11" width="4.75" style="2" customWidth="1"/>
    <col min="12" max="12" width="6" style="2" customWidth="1"/>
    <col min="13" max="15" width="7" style="2" customWidth="1"/>
    <col min="16" max="16" width="4.75" style="2" customWidth="1"/>
    <col min="17" max="17" width="7" style="2" customWidth="1"/>
    <col min="18" max="18" width="6.5" style="2" customWidth="1"/>
    <col min="19" max="19" width="7.5" style="2" customWidth="1"/>
    <col min="20" max="20" width="7.125" style="2" customWidth="1"/>
    <col min="21" max="21" width="5" style="2" customWidth="1"/>
    <col min="22" max="22" width="7.625" style="2" customWidth="1"/>
    <col min="23" max="23" width="7.25" style="1" customWidth="1"/>
    <col min="24" max="24" width="5.875" style="1" customWidth="1"/>
    <col min="25" max="25" width="6.375" style="1" customWidth="1"/>
    <col min="26" max="26" width="5.625" style="1" customWidth="1"/>
    <col min="27" max="27" width="6" style="1" customWidth="1"/>
    <col min="28" max="28" width="7.375" style="2" customWidth="1"/>
    <col min="29" max="16369" width="9" style="2"/>
  </cols>
  <sheetData>
    <row r="1" spans="1:28" ht="30" customHeight="1">
      <c r="A1" s="83" t="s">
        <v>110</v>
      </c>
      <c r="B1" s="84"/>
      <c r="C1" s="83"/>
      <c r="D1" s="83"/>
      <c r="E1" s="83"/>
      <c r="F1" s="83"/>
      <c r="G1" s="83"/>
      <c r="H1" s="83"/>
      <c r="I1" s="83"/>
      <c r="J1" s="83"/>
      <c r="K1" s="83"/>
      <c r="L1" s="83"/>
      <c r="M1" s="83"/>
      <c r="N1" s="83"/>
      <c r="O1" s="83"/>
      <c r="P1" s="83"/>
      <c r="Q1" s="83"/>
      <c r="R1" s="83"/>
      <c r="S1" s="83"/>
      <c r="T1" s="83"/>
      <c r="U1" s="83"/>
      <c r="V1" s="83"/>
      <c r="W1" s="83"/>
      <c r="X1" s="83"/>
      <c r="Y1" s="83"/>
      <c r="Z1" s="83"/>
      <c r="AA1" s="83"/>
    </row>
    <row r="2" spans="1:28" ht="15" customHeight="1">
      <c r="A2" s="43"/>
      <c r="B2" s="44"/>
      <c r="C2" s="43"/>
      <c r="D2" s="43"/>
      <c r="E2" s="43"/>
      <c r="F2" s="43"/>
      <c r="G2" s="43"/>
      <c r="H2" s="43"/>
      <c r="I2" s="43"/>
      <c r="J2" s="43"/>
      <c r="K2" s="43"/>
      <c r="L2" s="43"/>
      <c r="M2" s="43"/>
      <c r="N2" s="43"/>
      <c r="W2" s="85" t="s">
        <v>55</v>
      </c>
      <c r="X2" s="85"/>
      <c r="Y2" s="85"/>
    </row>
    <row r="3" spans="1:28" ht="15" customHeight="1">
      <c r="A3" s="78" t="s">
        <v>1</v>
      </c>
      <c r="B3" s="79" t="s">
        <v>2</v>
      </c>
      <c r="C3" s="71" t="s">
        <v>56</v>
      </c>
      <c r="D3" s="71"/>
      <c r="E3" s="71"/>
      <c r="F3" s="71"/>
      <c r="G3" s="71"/>
      <c r="H3" s="71"/>
      <c r="I3" s="71"/>
      <c r="J3" s="71"/>
      <c r="K3" s="71"/>
      <c r="L3" s="71"/>
      <c r="M3" s="71"/>
      <c r="N3" s="71"/>
      <c r="O3" s="71"/>
      <c r="P3" s="71"/>
      <c r="Q3" s="71"/>
      <c r="R3" s="76" t="s">
        <v>57</v>
      </c>
      <c r="S3" s="76"/>
      <c r="T3" s="76"/>
      <c r="U3" s="76"/>
      <c r="V3" s="76"/>
      <c r="W3" s="76" t="s">
        <v>58</v>
      </c>
      <c r="X3" s="76"/>
      <c r="Y3" s="76"/>
      <c r="Z3" s="76"/>
      <c r="AA3" s="76"/>
      <c r="AB3" s="73" t="s">
        <v>109</v>
      </c>
    </row>
    <row r="4" spans="1:28" ht="15.95" customHeight="1">
      <c r="A4" s="78"/>
      <c r="B4" s="79"/>
      <c r="C4" s="76" t="s">
        <v>59</v>
      </c>
      <c r="D4" s="76"/>
      <c r="E4" s="76"/>
      <c r="F4" s="76"/>
      <c r="G4" s="76"/>
      <c r="H4" s="76" t="s">
        <v>60</v>
      </c>
      <c r="I4" s="76"/>
      <c r="J4" s="76"/>
      <c r="K4" s="76"/>
      <c r="L4" s="76"/>
      <c r="M4" s="76" t="s">
        <v>61</v>
      </c>
      <c r="N4" s="76"/>
      <c r="O4" s="76"/>
      <c r="P4" s="76"/>
      <c r="Q4" s="76"/>
      <c r="R4" s="76"/>
      <c r="S4" s="76"/>
      <c r="T4" s="76"/>
      <c r="U4" s="76"/>
      <c r="V4" s="76"/>
      <c r="W4" s="76"/>
      <c r="X4" s="76"/>
      <c r="Y4" s="76"/>
      <c r="Z4" s="76"/>
      <c r="AA4" s="76"/>
      <c r="AB4" s="74"/>
    </row>
    <row r="5" spans="1:28" ht="15" customHeight="1">
      <c r="A5" s="78"/>
      <c r="B5" s="79"/>
      <c r="C5" s="76" t="s">
        <v>62</v>
      </c>
      <c r="D5" s="76" t="s">
        <v>63</v>
      </c>
      <c r="E5" s="76"/>
      <c r="F5" s="80" t="s">
        <v>64</v>
      </c>
      <c r="G5" s="76" t="s">
        <v>10</v>
      </c>
      <c r="H5" s="76" t="s">
        <v>62</v>
      </c>
      <c r="I5" s="76" t="s">
        <v>63</v>
      </c>
      <c r="J5" s="76"/>
      <c r="K5" s="80" t="s">
        <v>64</v>
      </c>
      <c r="L5" s="76" t="s">
        <v>10</v>
      </c>
      <c r="M5" s="76" t="s">
        <v>62</v>
      </c>
      <c r="N5" s="76" t="s">
        <v>63</v>
      </c>
      <c r="O5" s="76"/>
      <c r="P5" s="80" t="s">
        <v>64</v>
      </c>
      <c r="Q5" s="76" t="s">
        <v>11</v>
      </c>
      <c r="R5" s="81" t="s">
        <v>62</v>
      </c>
      <c r="S5" s="76" t="s">
        <v>63</v>
      </c>
      <c r="T5" s="76"/>
      <c r="U5" s="80" t="s">
        <v>65</v>
      </c>
      <c r="V5" s="76" t="s">
        <v>11</v>
      </c>
      <c r="W5" s="76" t="s">
        <v>62</v>
      </c>
      <c r="X5" s="76" t="s">
        <v>63</v>
      </c>
      <c r="Y5" s="76"/>
      <c r="Z5" s="80" t="s">
        <v>66</v>
      </c>
      <c r="AA5" s="76" t="s">
        <v>11</v>
      </c>
      <c r="AB5" s="74"/>
    </row>
    <row r="6" spans="1:28" ht="15.95" customHeight="1">
      <c r="A6" s="78"/>
      <c r="B6" s="79"/>
      <c r="C6" s="76"/>
      <c r="D6" s="45" t="s">
        <v>8</v>
      </c>
      <c r="E6" s="45" t="s">
        <v>67</v>
      </c>
      <c r="F6" s="80"/>
      <c r="G6" s="76"/>
      <c r="H6" s="76"/>
      <c r="I6" s="45" t="s">
        <v>8</v>
      </c>
      <c r="J6" s="45" t="s">
        <v>67</v>
      </c>
      <c r="K6" s="80"/>
      <c r="L6" s="76"/>
      <c r="M6" s="76"/>
      <c r="N6" s="45" t="s">
        <v>8</v>
      </c>
      <c r="O6" s="45" t="s">
        <v>67</v>
      </c>
      <c r="P6" s="80"/>
      <c r="Q6" s="82"/>
      <c r="R6" s="81"/>
      <c r="S6" s="45" t="s">
        <v>8</v>
      </c>
      <c r="T6" s="45" t="s">
        <v>67</v>
      </c>
      <c r="U6" s="80"/>
      <c r="V6" s="82"/>
      <c r="W6" s="76"/>
      <c r="X6" s="45" t="s">
        <v>8</v>
      </c>
      <c r="Y6" s="45" t="s">
        <v>67</v>
      </c>
      <c r="Z6" s="80"/>
      <c r="AA6" s="76"/>
      <c r="AB6" s="75"/>
    </row>
    <row r="7" spans="1:28" ht="24" customHeight="1">
      <c r="A7" s="77" t="s">
        <v>11</v>
      </c>
      <c r="B7" s="77"/>
      <c r="C7" s="45">
        <f t="shared" ref="C7:P7" si="0">SUM(C8:C39)</f>
        <v>5017380</v>
      </c>
      <c r="D7" s="45">
        <f t="shared" si="0"/>
        <v>12341280</v>
      </c>
      <c r="E7" s="45">
        <f t="shared" si="0"/>
        <v>1187200</v>
      </c>
      <c r="F7" s="45">
        <f t="shared" si="0"/>
        <v>32480</v>
      </c>
      <c r="G7" s="45">
        <f t="shared" si="0"/>
        <v>18578340</v>
      </c>
      <c r="H7" s="45">
        <f t="shared" si="0"/>
        <v>172500</v>
      </c>
      <c r="I7" s="45">
        <f t="shared" si="0"/>
        <v>464000</v>
      </c>
      <c r="J7" s="45">
        <f t="shared" si="0"/>
        <v>47500</v>
      </c>
      <c r="K7" s="45">
        <f t="shared" si="0"/>
        <v>1500</v>
      </c>
      <c r="L7" s="45">
        <f t="shared" si="0"/>
        <v>685500</v>
      </c>
      <c r="M7" s="45">
        <f t="shared" si="0"/>
        <v>5189880</v>
      </c>
      <c r="N7" s="45">
        <f t="shared" si="0"/>
        <v>12805280</v>
      </c>
      <c r="O7" s="45">
        <f t="shared" si="0"/>
        <v>1234700</v>
      </c>
      <c r="P7" s="45">
        <f t="shared" si="0"/>
        <v>33980</v>
      </c>
      <c r="Q7" s="45">
        <f t="shared" ref="Q7:Q39" si="1">SUM(M7:P7)</f>
        <v>19263840</v>
      </c>
      <c r="R7" s="45">
        <f t="shared" ref="R7:U7" si="2">SUM(R8:R39)</f>
        <v>5303760</v>
      </c>
      <c r="S7" s="45">
        <f t="shared" si="2"/>
        <v>13238540</v>
      </c>
      <c r="T7" s="45">
        <f t="shared" si="2"/>
        <v>1562380</v>
      </c>
      <c r="U7" s="45">
        <f t="shared" si="2"/>
        <v>68700</v>
      </c>
      <c r="V7" s="45">
        <f t="shared" ref="V7:V39" si="3">SUM(R7:U7)</f>
        <v>20173380</v>
      </c>
      <c r="W7" s="45">
        <f t="shared" ref="W7:AA7" si="4">SUM(W8:W39)</f>
        <v>210480</v>
      </c>
      <c r="X7" s="45">
        <f t="shared" si="4"/>
        <v>10639.999999999902</v>
      </c>
      <c r="Y7" s="45">
        <f t="shared" si="4"/>
        <v>-50160</v>
      </c>
      <c r="Z7" s="45">
        <f t="shared" si="4"/>
        <v>0</v>
      </c>
      <c r="AA7" s="45">
        <f t="shared" si="4"/>
        <v>170959.99999999991</v>
      </c>
      <c r="AB7" s="64"/>
    </row>
    <row r="8" spans="1:28" ht="18" customHeight="1">
      <c r="A8" s="34">
        <v>1</v>
      </c>
      <c r="B8" s="46" t="s">
        <v>12</v>
      </c>
      <c r="C8" s="45">
        <v>40500</v>
      </c>
      <c r="D8" s="45"/>
      <c r="E8" s="45"/>
      <c r="F8" s="45"/>
      <c r="G8" s="45">
        <f t="shared" ref="G8:G39" si="5">F8+E8+D8+C8</f>
        <v>40500</v>
      </c>
      <c r="H8" s="45"/>
      <c r="I8" s="45"/>
      <c r="J8" s="45"/>
      <c r="K8" s="45"/>
      <c r="L8" s="45">
        <f t="shared" ref="L8:L39" si="6">K8+J8+I8+H8</f>
        <v>0</v>
      </c>
      <c r="M8" s="45">
        <f t="shared" ref="M8:M39" si="7">C8+H8</f>
        <v>40500</v>
      </c>
      <c r="N8" s="45">
        <f t="shared" ref="N8:P8" si="8">I8+D8</f>
        <v>0</v>
      </c>
      <c r="O8" s="45">
        <f t="shared" si="8"/>
        <v>0</v>
      </c>
      <c r="P8" s="45">
        <f t="shared" si="8"/>
        <v>0</v>
      </c>
      <c r="Q8" s="45">
        <f t="shared" si="1"/>
        <v>40500</v>
      </c>
      <c r="R8" s="45">
        <v>38100</v>
      </c>
      <c r="S8" s="45">
        <v>0</v>
      </c>
      <c r="T8" s="45">
        <v>0</v>
      </c>
      <c r="U8" s="45">
        <v>0</v>
      </c>
      <c r="V8" s="45">
        <f t="shared" si="3"/>
        <v>38100</v>
      </c>
      <c r="W8" s="45">
        <f>M8-R8</f>
        <v>2400</v>
      </c>
      <c r="X8" s="45">
        <f>N8-S8</f>
        <v>0</v>
      </c>
      <c r="Y8" s="45">
        <f>O8-T8</f>
        <v>0</v>
      </c>
      <c r="Z8" s="45">
        <f>P8-U8</f>
        <v>0</v>
      </c>
      <c r="AA8" s="51">
        <f t="shared" ref="AA8:AA37" si="9">SUM(W8:Z8)</f>
        <v>2400</v>
      </c>
      <c r="AB8" s="50"/>
    </row>
    <row r="9" spans="1:28" ht="18" customHeight="1">
      <c r="A9" s="34">
        <v>2</v>
      </c>
      <c r="B9" s="46" t="s">
        <v>13</v>
      </c>
      <c r="C9" s="45">
        <v>121920</v>
      </c>
      <c r="D9" s="45"/>
      <c r="E9" s="45"/>
      <c r="F9" s="45"/>
      <c r="G9" s="45">
        <f t="shared" si="5"/>
        <v>121920</v>
      </c>
      <c r="H9" s="45"/>
      <c r="I9" s="45"/>
      <c r="J9" s="45"/>
      <c r="K9" s="45"/>
      <c r="L9" s="45">
        <f t="shared" si="6"/>
        <v>0</v>
      </c>
      <c r="M9" s="45">
        <f t="shared" si="7"/>
        <v>121920</v>
      </c>
      <c r="N9" s="45">
        <f t="shared" ref="N9:P9" si="10">I9+D9</f>
        <v>0</v>
      </c>
      <c r="O9" s="45">
        <f t="shared" si="10"/>
        <v>0</v>
      </c>
      <c r="P9" s="45">
        <f t="shared" si="10"/>
        <v>0</v>
      </c>
      <c r="Q9" s="45">
        <f t="shared" si="1"/>
        <v>121920</v>
      </c>
      <c r="R9" s="45">
        <v>121380</v>
      </c>
      <c r="S9" s="45">
        <v>0</v>
      </c>
      <c r="T9" s="45">
        <v>0</v>
      </c>
      <c r="U9" s="45">
        <v>0</v>
      </c>
      <c r="V9" s="45">
        <f t="shared" si="3"/>
        <v>121380</v>
      </c>
      <c r="W9" s="45">
        <f t="shared" ref="W9:W37" si="11">M9-R9</f>
        <v>540</v>
      </c>
      <c r="X9" s="45">
        <f t="shared" ref="X9:X37" si="12">N9-S9</f>
        <v>0</v>
      </c>
      <c r="Y9" s="45">
        <f t="shared" ref="Y9:Y37" si="13">O9-T9</f>
        <v>0</v>
      </c>
      <c r="Z9" s="45">
        <f t="shared" ref="Z9:Z37" si="14">P9-U9</f>
        <v>0</v>
      </c>
      <c r="AA9" s="51">
        <f t="shared" si="9"/>
        <v>540</v>
      </c>
      <c r="AB9" s="50"/>
    </row>
    <row r="10" spans="1:28" ht="18" customHeight="1">
      <c r="A10" s="34">
        <v>3</v>
      </c>
      <c r="B10" s="46" t="s">
        <v>14</v>
      </c>
      <c r="C10" s="45">
        <v>66780</v>
      </c>
      <c r="D10" s="45"/>
      <c r="E10" s="45"/>
      <c r="F10" s="45"/>
      <c r="G10" s="45">
        <f t="shared" si="5"/>
        <v>66780</v>
      </c>
      <c r="H10" s="45"/>
      <c r="I10" s="45"/>
      <c r="J10" s="45"/>
      <c r="K10" s="45"/>
      <c r="L10" s="45">
        <f t="shared" si="6"/>
        <v>0</v>
      </c>
      <c r="M10" s="45">
        <f t="shared" si="7"/>
        <v>66780</v>
      </c>
      <c r="N10" s="45">
        <f t="shared" ref="N10:P10" si="15">I10+D10</f>
        <v>0</v>
      </c>
      <c r="O10" s="45">
        <f t="shared" si="15"/>
        <v>0</v>
      </c>
      <c r="P10" s="45">
        <f t="shared" si="15"/>
        <v>0</v>
      </c>
      <c r="Q10" s="45">
        <f t="shared" si="1"/>
        <v>66780</v>
      </c>
      <c r="R10" s="45">
        <v>63900</v>
      </c>
      <c r="S10" s="45">
        <v>0</v>
      </c>
      <c r="T10" s="45">
        <v>0</v>
      </c>
      <c r="U10" s="45">
        <v>0</v>
      </c>
      <c r="V10" s="45">
        <f t="shared" si="3"/>
        <v>63900</v>
      </c>
      <c r="W10" s="45">
        <f t="shared" si="11"/>
        <v>2880</v>
      </c>
      <c r="X10" s="45">
        <f t="shared" si="12"/>
        <v>0</v>
      </c>
      <c r="Y10" s="45">
        <f t="shared" si="13"/>
        <v>0</v>
      </c>
      <c r="Z10" s="45">
        <f t="shared" si="14"/>
        <v>0</v>
      </c>
      <c r="AA10" s="51">
        <f t="shared" si="9"/>
        <v>2880</v>
      </c>
      <c r="AB10" s="50"/>
    </row>
    <row r="11" spans="1:28" ht="18" customHeight="1">
      <c r="A11" s="34">
        <v>4</v>
      </c>
      <c r="B11" s="46" t="s">
        <v>15</v>
      </c>
      <c r="C11" s="45">
        <v>77100</v>
      </c>
      <c r="D11" s="45"/>
      <c r="E11" s="45"/>
      <c r="F11" s="45"/>
      <c r="G11" s="45">
        <f t="shared" si="5"/>
        <v>77100</v>
      </c>
      <c r="H11" s="45"/>
      <c r="I11" s="45"/>
      <c r="J11" s="45"/>
      <c r="K11" s="45"/>
      <c r="L11" s="45">
        <f t="shared" si="6"/>
        <v>0</v>
      </c>
      <c r="M11" s="45">
        <f t="shared" si="7"/>
        <v>77100</v>
      </c>
      <c r="N11" s="45">
        <f t="shared" ref="N11:P11" si="16">I11+D11</f>
        <v>0</v>
      </c>
      <c r="O11" s="45">
        <f t="shared" si="16"/>
        <v>0</v>
      </c>
      <c r="P11" s="45">
        <f t="shared" si="16"/>
        <v>0</v>
      </c>
      <c r="Q11" s="45">
        <f t="shared" si="1"/>
        <v>77100</v>
      </c>
      <c r="R11" s="45">
        <v>78720</v>
      </c>
      <c r="S11" s="45">
        <v>0</v>
      </c>
      <c r="T11" s="45">
        <v>0</v>
      </c>
      <c r="U11" s="45">
        <v>0</v>
      </c>
      <c r="V11" s="45">
        <f t="shared" si="3"/>
        <v>78720</v>
      </c>
      <c r="W11" s="45"/>
      <c r="X11" s="45"/>
      <c r="Y11" s="45"/>
      <c r="Z11" s="45"/>
      <c r="AA11" s="20"/>
      <c r="AB11" s="65">
        <v>-1620</v>
      </c>
    </row>
    <row r="12" spans="1:28" ht="18" customHeight="1">
      <c r="A12" s="34">
        <v>5</v>
      </c>
      <c r="B12" s="46" t="s">
        <v>16</v>
      </c>
      <c r="C12" s="45">
        <v>144840</v>
      </c>
      <c r="D12" s="45"/>
      <c r="E12" s="45"/>
      <c r="F12" s="45"/>
      <c r="G12" s="45">
        <f t="shared" si="5"/>
        <v>144840</v>
      </c>
      <c r="H12" s="45"/>
      <c r="I12" s="45"/>
      <c r="J12" s="45"/>
      <c r="K12" s="45"/>
      <c r="L12" s="45">
        <f t="shared" si="6"/>
        <v>0</v>
      </c>
      <c r="M12" s="45">
        <f t="shared" si="7"/>
        <v>144840</v>
      </c>
      <c r="N12" s="45">
        <f t="shared" ref="N12:P12" si="17">I12+D12</f>
        <v>0</v>
      </c>
      <c r="O12" s="45">
        <f t="shared" si="17"/>
        <v>0</v>
      </c>
      <c r="P12" s="45">
        <f t="shared" si="17"/>
        <v>0</v>
      </c>
      <c r="Q12" s="45">
        <f t="shared" si="1"/>
        <v>144840</v>
      </c>
      <c r="R12" s="45">
        <v>130920</v>
      </c>
      <c r="S12" s="45">
        <v>0</v>
      </c>
      <c r="T12" s="45">
        <v>0</v>
      </c>
      <c r="U12" s="45">
        <v>0</v>
      </c>
      <c r="V12" s="45">
        <f t="shared" si="3"/>
        <v>130920</v>
      </c>
      <c r="W12" s="45">
        <f t="shared" si="11"/>
        <v>13920</v>
      </c>
      <c r="X12" s="45">
        <f t="shared" si="12"/>
        <v>0</v>
      </c>
      <c r="Y12" s="45">
        <f t="shared" si="13"/>
        <v>0</v>
      </c>
      <c r="Z12" s="45">
        <f t="shared" si="14"/>
        <v>0</v>
      </c>
      <c r="AA12" s="51">
        <f t="shared" si="9"/>
        <v>13920</v>
      </c>
      <c r="AB12" s="50"/>
    </row>
    <row r="13" spans="1:28" ht="18" customHeight="1">
      <c r="A13" s="34">
        <v>6</v>
      </c>
      <c r="B13" s="46" t="s">
        <v>17</v>
      </c>
      <c r="C13" s="45">
        <v>671440</v>
      </c>
      <c r="D13" s="45"/>
      <c r="E13" s="45"/>
      <c r="F13" s="45"/>
      <c r="G13" s="45">
        <f t="shared" si="5"/>
        <v>671440</v>
      </c>
      <c r="H13" s="20">
        <v>25000</v>
      </c>
      <c r="I13" s="20">
        <v>0</v>
      </c>
      <c r="J13" s="45"/>
      <c r="K13" s="45"/>
      <c r="L13" s="45">
        <f t="shared" si="6"/>
        <v>25000</v>
      </c>
      <c r="M13" s="45">
        <f t="shared" si="7"/>
        <v>696440</v>
      </c>
      <c r="N13" s="45">
        <f t="shared" ref="N13:P13" si="18">I13+D13</f>
        <v>0</v>
      </c>
      <c r="O13" s="45">
        <f t="shared" si="18"/>
        <v>0</v>
      </c>
      <c r="P13" s="45">
        <f t="shared" si="18"/>
        <v>0</v>
      </c>
      <c r="Q13" s="45">
        <f t="shared" si="1"/>
        <v>696440</v>
      </c>
      <c r="R13" s="45">
        <v>800120</v>
      </c>
      <c r="S13" s="45">
        <v>0</v>
      </c>
      <c r="T13" s="45">
        <v>0</v>
      </c>
      <c r="U13" s="45">
        <v>0</v>
      </c>
      <c r="V13" s="45">
        <f t="shared" si="3"/>
        <v>800120</v>
      </c>
      <c r="W13" s="45"/>
      <c r="X13" s="45"/>
      <c r="Y13" s="45"/>
      <c r="Z13" s="45"/>
      <c r="AA13" s="20"/>
      <c r="AB13" s="65">
        <v>-103680</v>
      </c>
    </row>
    <row r="14" spans="1:28" ht="18" customHeight="1">
      <c r="A14" s="34">
        <v>7</v>
      </c>
      <c r="B14" s="46" t="s">
        <v>18</v>
      </c>
      <c r="C14" s="45">
        <v>368480</v>
      </c>
      <c r="D14" s="45"/>
      <c r="E14" s="45"/>
      <c r="F14" s="45"/>
      <c r="G14" s="45">
        <f t="shared" si="5"/>
        <v>368480</v>
      </c>
      <c r="H14" s="20">
        <v>14000</v>
      </c>
      <c r="I14" s="20">
        <v>0</v>
      </c>
      <c r="J14" s="45"/>
      <c r="K14" s="45"/>
      <c r="L14" s="45">
        <f t="shared" si="6"/>
        <v>14000</v>
      </c>
      <c r="M14" s="45">
        <f t="shared" si="7"/>
        <v>382480</v>
      </c>
      <c r="N14" s="45">
        <f t="shared" ref="N14:P14" si="19">I14+D14</f>
        <v>0</v>
      </c>
      <c r="O14" s="45">
        <f t="shared" si="19"/>
        <v>0</v>
      </c>
      <c r="P14" s="45">
        <f t="shared" si="19"/>
        <v>0</v>
      </c>
      <c r="Q14" s="45">
        <f t="shared" si="1"/>
        <v>382480</v>
      </c>
      <c r="R14" s="45">
        <v>402580</v>
      </c>
      <c r="S14" s="45">
        <v>0</v>
      </c>
      <c r="T14" s="45">
        <v>0</v>
      </c>
      <c r="U14" s="45">
        <v>0</v>
      </c>
      <c r="V14" s="45">
        <f t="shared" si="3"/>
        <v>402580</v>
      </c>
      <c r="W14" s="45"/>
      <c r="X14" s="45"/>
      <c r="Y14" s="45"/>
      <c r="Z14" s="45"/>
      <c r="AA14" s="20"/>
      <c r="AB14" s="65">
        <v>-20100</v>
      </c>
    </row>
    <row r="15" spans="1:28" ht="18" customHeight="1">
      <c r="A15" s="34">
        <v>8</v>
      </c>
      <c r="B15" s="46" t="s">
        <v>19</v>
      </c>
      <c r="C15" s="45">
        <v>127680</v>
      </c>
      <c r="D15" s="45"/>
      <c r="E15" s="45"/>
      <c r="F15" s="45"/>
      <c r="G15" s="45">
        <f t="shared" si="5"/>
        <v>127680</v>
      </c>
      <c r="H15" s="20">
        <v>5000</v>
      </c>
      <c r="I15" s="20">
        <v>0</v>
      </c>
      <c r="J15" s="45"/>
      <c r="K15" s="45"/>
      <c r="L15" s="45">
        <f t="shared" si="6"/>
        <v>5000</v>
      </c>
      <c r="M15" s="45">
        <f t="shared" si="7"/>
        <v>132680</v>
      </c>
      <c r="N15" s="45">
        <f t="shared" ref="N15:P15" si="20">I15+D15</f>
        <v>0</v>
      </c>
      <c r="O15" s="45">
        <f t="shared" si="20"/>
        <v>0</v>
      </c>
      <c r="P15" s="45">
        <f t="shared" si="20"/>
        <v>0</v>
      </c>
      <c r="Q15" s="45">
        <f t="shared" si="1"/>
        <v>132680</v>
      </c>
      <c r="R15" s="45">
        <v>142140</v>
      </c>
      <c r="S15" s="45">
        <v>0</v>
      </c>
      <c r="T15" s="45">
        <v>0</v>
      </c>
      <c r="U15" s="45">
        <v>0</v>
      </c>
      <c r="V15" s="45">
        <f t="shared" si="3"/>
        <v>142140</v>
      </c>
      <c r="W15" s="45"/>
      <c r="X15" s="45"/>
      <c r="Y15" s="45"/>
      <c r="Z15" s="45"/>
      <c r="AA15" s="20"/>
      <c r="AB15" s="65">
        <v>-9460</v>
      </c>
    </row>
    <row r="16" spans="1:28" ht="18" customHeight="1">
      <c r="A16" s="34">
        <v>9</v>
      </c>
      <c r="B16" s="46" t="s">
        <v>20</v>
      </c>
      <c r="C16" s="45">
        <v>762160</v>
      </c>
      <c r="D16" s="45"/>
      <c r="E16" s="45"/>
      <c r="F16" s="45"/>
      <c r="G16" s="45">
        <f t="shared" si="5"/>
        <v>762160</v>
      </c>
      <c r="H16" s="20">
        <v>28500</v>
      </c>
      <c r="I16" s="20">
        <v>0</v>
      </c>
      <c r="J16" s="45"/>
      <c r="K16" s="45"/>
      <c r="L16" s="45">
        <f t="shared" si="6"/>
        <v>28500</v>
      </c>
      <c r="M16" s="45">
        <f t="shared" si="7"/>
        <v>790660</v>
      </c>
      <c r="N16" s="45">
        <f t="shared" ref="N16:P16" si="21">I16+D16</f>
        <v>0</v>
      </c>
      <c r="O16" s="45">
        <f t="shared" si="21"/>
        <v>0</v>
      </c>
      <c r="P16" s="45">
        <f t="shared" si="21"/>
        <v>0</v>
      </c>
      <c r="Q16" s="45">
        <f t="shared" si="1"/>
        <v>790660</v>
      </c>
      <c r="R16" s="45">
        <v>817420</v>
      </c>
      <c r="S16" s="45">
        <v>0</v>
      </c>
      <c r="T16" s="45">
        <v>0</v>
      </c>
      <c r="U16" s="45">
        <v>0</v>
      </c>
      <c r="V16" s="45">
        <f t="shared" si="3"/>
        <v>817420</v>
      </c>
      <c r="W16" s="45"/>
      <c r="X16" s="45"/>
      <c r="Y16" s="45"/>
      <c r="Z16" s="45"/>
      <c r="AA16" s="20"/>
      <c r="AB16" s="65">
        <v>-26760</v>
      </c>
    </row>
    <row r="17" spans="1:28" ht="18" customHeight="1">
      <c r="A17" s="34">
        <v>10</v>
      </c>
      <c r="B17" s="46" t="s">
        <v>21</v>
      </c>
      <c r="C17" s="45">
        <v>343280</v>
      </c>
      <c r="D17" s="45"/>
      <c r="E17" s="45"/>
      <c r="F17" s="45"/>
      <c r="G17" s="45">
        <f t="shared" si="5"/>
        <v>343280</v>
      </c>
      <c r="H17" s="20">
        <v>13000</v>
      </c>
      <c r="I17" s="20">
        <v>0</v>
      </c>
      <c r="J17" s="45"/>
      <c r="K17" s="45"/>
      <c r="L17" s="45">
        <f t="shared" si="6"/>
        <v>13000</v>
      </c>
      <c r="M17" s="45">
        <f t="shared" si="7"/>
        <v>356280</v>
      </c>
      <c r="N17" s="45">
        <f t="shared" ref="N17:P17" si="22">I17+D17</f>
        <v>0</v>
      </c>
      <c r="O17" s="45">
        <f t="shared" si="22"/>
        <v>0</v>
      </c>
      <c r="P17" s="45">
        <f t="shared" si="22"/>
        <v>0</v>
      </c>
      <c r="Q17" s="45">
        <f t="shared" si="1"/>
        <v>356280</v>
      </c>
      <c r="R17" s="45">
        <v>354040</v>
      </c>
      <c r="S17" s="45">
        <v>0</v>
      </c>
      <c r="T17" s="45">
        <v>0</v>
      </c>
      <c r="U17" s="45">
        <v>0</v>
      </c>
      <c r="V17" s="45">
        <f t="shared" si="3"/>
        <v>354040</v>
      </c>
      <c r="W17" s="45">
        <f t="shared" si="11"/>
        <v>2240</v>
      </c>
      <c r="X17" s="45">
        <f t="shared" si="12"/>
        <v>0</v>
      </c>
      <c r="Y17" s="45">
        <f t="shared" si="13"/>
        <v>0</v>
      </c>
      <c r="Z17" s="45">
        <f t="shared" si="14"/>
        <v>0</v>
      </c>
      <c r="AA17" s="51">
        <f t="shared" si="9"/>
        <v>2240</v>
      </c>
      <c r="AB17" s="50"/>
    </row>
    <row r="18" spans="1:28" ht="18" customHeight="1">
      <c r="A18" s="34">
        <v>11</v>
      </c>
      <c r="B18" s="46" t="s">
        <v>22</v>
      </c>
      <c r="C18" s="45">
        <v>845600</v>
      </c>
      <c r="D18" s="45"/>
      <c r="E18" s="45"/>
      <c r="F18" s="45"/>
      <c r="G18" s="45">
        <f t="shared" si="5"/>
        <v>845600</v>
      </c>
      <c r="H18" s="20">
        <v>31500</v>
      </c>
      <c r="I18" s="20">
        <v>0</v>
      </c>
      <c r="J18" s="45"/>
      <c r="K18" s="45"/>
      <c r="L18" s="45">
        <f t="shared" si="6"/>
        <v>31500</v>
      </c>
      <c r="M18" s="45">
        <f t="shared" si="7"/>
        <v>877100</v>
      </c>
      <c r="N18" s="45">
        <f t="shared" ref="N18:P18" si="23">I18+D18</f>
        <v>0</v>
      </c>
      <c r="O18" s="45">
        <f t="shared" si="23"/>
        <v>0</v>
      </c>
      <c r="P18" s="45">
        <f t="shared" si="23"/>
        <v>0</v>
      </c>
      <c r="Q18" s="45">
        <f t="shared" si="1"/>
        <v>877100</v>
      </c>
      <c r="R18" s="45">
        <v>896580</v>
      </c>
      <c r="S18" s="45">
        <v>0</v>
      </c>
      <c r="T18" s="45">
        <v>0</v>
      </c>
      <c r="U18" s="45">
        <v>0</v>
      </c>
      <c r="V18" s="45">
        <f t="shared" si="3"/>
        <v>896580</v>
      </c>
      <c r="W18" s="45"/>
      <c r="X18" s="45"/>
      <c r="Y18" s="45"/>
      <c r="Z18" s="45"/>
      <c r="AA18" s="20"/>
      <c r="AB18" s="65">
        <v>-19480</v>
      </c>
    </row>
    <row r="19" spans="1:28" ht="18" customHeight="1">
      <c r="A19" s="34">
        <v>12</v>
      </c>
      <c r="B19" s="47" t="s">
        <v>23</v>
      </c>
      <c r="C19" s="48">
        <v>0</v>
      </c>
      <c r="D19" s="48"/>
      <c r="E19" s="48"/>
      <c r="F19" s="48"/>
      <c r="G19" s="48">
        <f t="shared" si="5"/>
        <v>0</v>
      </c>
      <c r="H19" s="49">
        <v>0</v>
      </c>
      <c r="I19" s="49">
        <v>0</v>
      </c>
      <c r="J19" s="48"/>
      <c r="K19" s="48"/>
      <c r="L19" s="48">
        <f t="shared" si="6"/>
        <v>0</v>
      </c>
      <c r="M19" s="48">
        <f t="shared" si="7"/>
        <v>0</v>
      </c>
      <c r="N19" s="48">
        <f t="shared" ref="N19:P19" si="24">I19+D19</f>
        <v>0</v>
      </c>
      <c r="O19" s="48">
        <f t="shared" si="24"/>
        <v>0</v>
      </c>
      <c r="P19" s="48">
        <f t="shared" si="24"/>
        <v>0</v>
      </c>
      <c r="Q19" s="48">
        <f t="shared" si="1"/>
        <v>0</v>
      </c>
      <c r="R19" s="48">
        <v>73560</v>
      </c>
      <c r="S19" s="48">
        <v>0</v>
      </c>
      <c r="T19" s="48">
        <v>0</v>
      </c>
      <c r="U19" s="48">
        <v>0</v>
      </c>
      <c r="V19" s="48">
        <f t="shared" si="3"/>
        <v>73560</v>
      </c>
      <c r="W19" s="48"/>
      <c r="X19" s="48"/>
      <c r="Y19" s="48"/>
      <c r="Z19" s="48"/>
      <c r="AA19" s="20"/>
      <c r="AB19" s="65">
        <v>-73560</v>
      </c>
    </row>
    <row r="20" spans="1:28" ht="18" customHeight="1">
      <c r="A20" s="34">
        <v>13</v>
      </c>
      <c r="B20" s="46" t="s">
        <v>24</v>
      </c>
      <c r="C20" s="45">
        <v>585200</v>
      </c>
      <c r="D20" s="45"/>
      <c r="E20" s="45"/>
      <c r="F20" s="45"/>
      <c r="G20" s="45">
        <f t="shared" si="5"/>
        <v>585200</v>
      </c>
      <c r="H20" s="20">
        <v>22000</v>
      </c>
      <c r="I20" s="20">
        <v>0</v>
      </c>
      <c r="J20" s="45"/>
      <c r="K20" s="45"/>
      <c r="L20" s="45">
        <f t="shared" si="6"/>
        <v>22000</v>
      </c>
      <c r="M20" s="45">
        <f t="shared" si="7"/>
        <v>607200</v>
      </c>
      <c r="N20" s="45">
        <f t="shared" ref="N20:P20" si="25">I20+D20</f>
        <v>0</v>
      </c>
      <c r="O20" s="45">
        <f t="shared" si="25"/>
        <v>0</v>
      </c>
      <c r="P20" s="45">
        <f t="shared" si="25"/>
        <v>0</v>
      </c>
      <c r="Q20" s="45">
        <f t="shared" si="1"/>
        <v>607200</v>
      </c>
      <c r="R20" s="45">
        <v>546960</v>
      </c>
      <c r="S20" s="45">
        <v>0</v>
      </c>
      <c r="T20" s="45">
        <v>0</v>
      </c>
      <c r="U20" s="45">
        <v>0</v>
      </c>
      <c r="V20" s="45">
        <f t="shared" si="3"/>
        <v>546960</v>
      </c>
      <c r="W20" s="45">
        <f t="shared" si="11"/>
        <v>60240</v>
      </c>
      <c r="X20" s="45">
        <f t="shared" si="12"/>
        <v>0</v>
      </c>
      <c r="Y20" s="45">
        <f t="shared" si="13"/>
        <v>0</v>
      </c>
      <c r="Z20" s="45">
        <f t="shared" si="14"/>
        <v>0</v>
      </c>
      <c r="AA20" s="51">
        <f t="shared" si="9"/>
        <v>60240</v>
      </c>
      <c r="AB20" s="50"/>
    </row>
    <row r="21" spans="1:28" ht="18" customHeight="1">
      <c r="A21" s="34">
        <v>14</v>
      </c>
      <c r="B21" s="46" t="s">
        <v>25</v>
      </c>
      <c r="C21" s="45">
        <v>289520</v>
      </c>
      <c r="D21" s="45">
        <v>1282960</v>
      </c>
      <c r="E21" s="45">
        <v>106400</v>
      </c>
      <c r="F21" s="45"/>
      <c r="G21" s="45">
        <f t="shared" si="5"/>
        <v>1678880</v>
      </c>
      <c r="H21" s="20">
        <v>11000</v>
      </c>
      <c r="I21" s="20">
        <v>48000</v>
      </c>
      <c r="J21" s="45">
        <v>4000</v>
      </c>
      <c r="K21" s="45"/>
      <c r="L21" s="45">
        <f t="shared" si="6"/>
        <v>63000</v>
      </c>
      <c r="M21" s="45">
        <f t="shared" si="7"/>
        <v>300520</v>
      </c>
      <c r="N21" s="45">
        <f t="shared" ref="N21:P21" si="26">I21+D21</f>
        <v>1330960</v>
      </c>
      <c r="O21" s="45">
        <f t="shared" si="26"/>
        <v>110400</v>
      </c>
      <c r="P21" s="45">
        <f t="shared" si="26"/>
        <v>0</v>
      </c>
      <c r="Q21" s="45">
        <f t="shared" si="1"/>
        <v>1741880</v>
      </c>
      <c r="R21" s="45">
        <v>226900</v>
      </c>
      <c r="S21" s="45">
        <v>1381120</v>
      </c>
      <c r="T21" s="45">
        <v>125460</v>
      </c>
      <c r="U21" s="45">
        <v>0</v>
      </c>
      <c r="V21" s="45">
        <f t="shared" si="3"/>
        <v>1733480</v>
      </c>
      <c r="W21" s="45">
        <f t="shared" si="11"/>
        <v>73620</v>
      </c>
      <c r="X21" s="45">
        <f t="shared" si="12"/>
        <v>-50160</v>
      </c>
      <c r="Y21" s="45">
        <f t="shared" si="13"/>
        <v>-15060</v>
      </c>
      <c r="Z21" s="45">
        <f t="shared" si="14"/>
        <v>0</v>
      </c>
      <c r="AA21" s="51">
        <f t="shared" si="9"/>
        <v>8400</v>
      </c>
      <c r="AB21" s="50"/>
    </row>
    <row r="22" spans="1:28" ht="18" customHeight="1">
      <c r="A22" s="34">
        <v>15</v>
      </c>
      <c r="B22" s="46" t="s">
        <v>26</v>
      </c>
      <c r="C22" s="45">
        <v>247520</v>
      </c>
      <c r="D22" s="45">
        <v>223440</v>
      </c>
      <c r="E22" s="45">
        <v>42560</v>
      </c>
      <c r="F22" s="45"/>
      <c r="G22" s="45">
        <f t="shared" si="5"/>
        <v>513520</v>
      </c>
      <c r="H22" s="20">
        <v>9500</v>
      </c>
      <c r="I22" s="20">
        <v>8500</v>
      </c>
      <c r="J22" s="45">
        <v>2000</v>
      </c>
      <c r="K22" s="45"/>
      <c r="L22" s="45">
        <f t="shared" si="6"/>
        <v>20000</v>
      </c>
      <c r="M22" s="45">
        <f t="shared" si="7"/>
        <v>257020</v>
      </c>
      <c r="N22" s="45">
        <f t="shared" ref="N22:P22" si="27">I22+D22</f>
        <v>231940</v>
      </c>
      <c r="O22" s="45">
        <f t="shared" si="27"/>
        <v>44560</v>
      </c>
      <c r="P22" s="45">
        <f t="shared" si="27"/>
        <v>0</v>
      </c>
      <c r="Q22" s="45">
        <f t="shared" si="1"/>
        <v>533520</v>
      </c>
      <c r="R22" s="45">
        <v>202380</v>
      </c>
      <c r="S22" s="45">
        <v>209100</v>
      </c>
      <c r="T22" s="45">
        <v>49600</v>
      </c>
      <c r="U22" s="45">
        <v>0</v>
      </c>
      <c r="V22" s="45">
        <f t="shared" si="3"/>
        <v>461080</v>
      </c>
      <c r="W22" s="45">
        <f t="shared" si="11"/>
        <v>54640</v>
      </c>
      <c r="X22" s="45">
        <f t="shared" si="12"/>
        <v>22840</v>
      </c>
      <c r="Y22" s="45">
        <f t="shared" si="13"/>
        <v>-5040</v>
      </c>
      <c r="Z22" s="45">
        <f t="shared" si="14"/>
        <v>0</v>
      </c>
      <c r="AA22" s="51">
        <f t="shared" si="9"/>
        <v>72440</v>
      </c>
      <c r="AB22" s="50"/>
    </row>
    <row r="23" spans="1:28" ht="18" customHeight="1">
      <c r="A23" s="34">
        <v>16</v>
      </c>
      <c r="B23" s="46" t="s">
        <v>27</v>
      </c>
      <c r="C23" s="45">
        <v>194320</v>
      </c>
      <c r="D23" s="45">
        <v>511280</v>
      </c>
      <c r="E23" s="45">
        <v>24640</v>
      </c>
      <c r="F23" s="45"/>
      <c r="G23" s="45">
        <f t="shared" si="5"/>
        <v>730240</v>
      </c>
      <c r="H23" s="20">
        <v>7500</v>
      </c>
      <c r="I23" s="20">
        <v>19500</v>
      </c>
      <c r="J23" s="45">
        <v>1000</v>
      </c>
      <c r="K23" s="45"/>
      <c r="L23" s="45">
        <f t="shared" si="6"/>
        <v>28000</v>
      </c>
      <c r="M23" s="45">
        <f t="shared" si="7"/>
        <v>201820</v>
      </c>
      <c r="N23" s="45">
        <f t="shared" ref="N23:P23" si="28">I23+D23</f>
        <v>530780</v>
      </c>
      <c r="O23" s="45">
        <f t="shared" si="28"/>
        <v>25640</v>
      </c>
      <c r="P23" s="45">
        <f t="shared" si="28"/>
        <v>0</v>
      </c>
      <c r="Q23" s="45">
        <f t="shared" si="1"/>
        <v>758240</v>
      </c>
      <c r="R23" s="45">
        <v>202380</v>
      </c>
      <c r="S23" s="45">
        <v>567620</v>
      </c>
      <c r="T23" s="45">
        <v>41520</v>
      </c>
      <c r="U23" s="45">
        <v>0</v>
      </c>
      <c r="V23" s="45">
        <f t="shared" si="3"/>
        <v>811520</v>
      </c>
      <c r="W23" s="45"/>
      <c r="X23" s="45"/>
      <c r="Y23" s="45"/>
      <c r="Z23" s="45"/>
      <c r="AA23" s="20"/>
      <c r="AB23" s="65">
        <v>-106000</v>
      </c>
    </row>
    <row r="24" spans="1:28" ht="18" customHeight="1">
      <c r="A24" s="34">
        <v>17</v>
      </c>
      <c r="B24" s="46" t="s">
        <v>28</v>
      </c>
      <c r="C24" s="45"/>
      <c r="D24" s="45">
        <v>199360</v>
      </c>
      <c r="E24" s="45">
        <v>27440</v>
      </c>
      <c r="F24" s="45"/>
      <c r="G24" s="45">
        <f t="shared" si="5"/>
        <v>226800</v>
      </c>
      <c r="H24" s="20">
        <v>0</v>
      </c>
      <c r="I24" s="20">
        <v>7500</v>
      </c>
      <c r="J24" s="45">
        <v>1500</v>
      </c>
      <c r="K24" s="45"/>
      <c r="L24" s="45">
        <f t="shared" si="6"/>
        <v>9000</v>
      </c>
      <c r="M24" s="45">
        <f t="shared" si="7"/>
        <v>0</v>
      </c>
      <c r="N24" s="45">
        <f t="shared" ref="N24:P24" si="29">I24+D24</f>
        <v>206860</v>
      </c>
      <c r="O24" s="45">
        <f t="shared" si="29"/>
        <v>28940</v>
      </c>
      <c r="P24" s="45">
        <f t="shared" si="29"/>
        <v>0</v>
      </c>
      <c r="Q24" s="45">
        <f t="shared" si="1"/>
        <v>235800</v>
      </c>
      <c r="R24" s="45">
        <v>55200</v>
      </c>
      <c r="S24" s="45">
        <v>192920</v>
      </c>
      <c r="T24" s="45">
        <v>44560</v>
      </c>
      <c r="U24" s="45">
        <v>0</v>
      </c>
      <c r="V24" s="45">
        <f t="shared" si="3"/>
        <v>292680</v>
      </c>
      <c r="W24" s="45"/>
      <c r="X24" s="45"/>
      <c r="Y24" s="45"/>
      <c r="Z24" s="45"/>
      <c r="AA24" s="20"/>
      <c r="AB24" s="65">
        <v>-58560</v>
      </c>
    </row>
    <row r="25" spans="1:28" ht="18" customHeight="1">
      <c r="A25" s="34">
        <v>18</v>
      </c>
      <c r="B25" s="46" t="s">
        <v>29</v>
      </c>
      <c r="C25" s="45">
        <v>99680</v>
      </c>
      <c r="D25" s="45">
        <v>147840</v>
      </c>
      <c r="E25" s="45">
        <v>35280</v>
      </c>
      <c r="F25" s="45"/>
      <c r="G25" s="45">
        <f t="shared" si="5"/>
        <v>282800</v>
      </c>
      <c r="H25" s="20">
        <v>4000</v>
      </c>
      <c r="I25" s="20">
        <v>5500</v>
      </c>
      <c r="J25" s="45">
        <v>1500</v>
      </c>
      <c r="K25" s="45"/>
      <c r="L25" s="45">
        <f t="shared" si="6"/>
        <v>11000</v>
      </c>
      <c r="M25" s="45">
        <f t="shared" si="7"/>
        <v>103680</v>
      </c>
      <c r="N25" s="45">
        <f t="shared" ref="N25:P25" si="30">I25+D25</f>
        <v>153340</v>
      </c>
      <c r="O25" s="45">
        <f t="shared" si="30"/>
        <v>36780</v>
      </c>
      <c r="P25" s="45">
        <f t="shared" si="30"/>
        <v>0</v>
      </c>
      <c r="Q25" s="45">
        <f t="shared" si="1"/>
        <v>293800</v>
      </c>
      <c r="R25" s="45">
        <v>96460</v>
      </c>
      <c r="S25" s="45">
        <v>169460</v>
      </c>
      <c r="T25" s="45">
        <v>45120</v>
      </c>
      <c r="U25" s="45">
        <v>0</v>
      </c>
      <c r="V25" s="45">
        <f t="shared" si="3"/>
        <v>311040</v>
      </c>
      <c r="W25" s="45"/>
      <c r="X25" s="45"/>
      <c r="Y25" s="45"/>
      <c r="Z25" s="45"/>
      <c r="AA25" s="20"/>
      <c r="AB25" s="65">
        <v>-41700</v>
      </c>
    </row>
    <row r="26" spans="1:28" ht="18" customHeight="1">
      <c r="A26" s="34">
        <v>19</v>
      </c>
      <c r="B26" s="46" t="s">
        <v>30</v>
      </c>
      <c r="C26" s="45">
        <v>31360</v>
      </c>
      <c r="D26" s="45">
        <v>95760</v>
      </c>
      <c r="E26" s="45">
        <v>25760</v>
      </c>
      <c r="F26" s="45"/>
      <c r="G26" s="45">
        <f t="shared" si="5"/>
        <v>152880</v>
      </c>
      <c r="H26" s="20">
        <v>1500</v>
      </c>
      <c r="I26" s="20">
        <v>4000</v>
      </c>
      <c r="J26" s="45">
        <v>1000</v>
      </c>
      <c r="K26" s="45"/>
      <c r="L26" s="45">
        <f t="shared" si="6"/>
        <v>6500</v>
      </c>
      <c r="M26" s="45">
        <f t="shared" si="7"/>
        <v>32860</v>
      </c>
      <c r="N26" s="45">
        <f t="shared" ref="N26:P26" si="31">I26+D26</f>
        <v>99760</v>
      </c>
      <c r="O26" s="45">
        <f t="shared" si="31"/>
        <v>26760</v>
      </c>
      <c r="P26" s="45">
        <f t="shared" si="31"/>
        <v>0</v>
      </c>
      <c r="Q26" s="45">
        <f t="shared" si="1"/>
        <v>159380</v>
      </c>
      <c r="R26" s="45">
        <v>29500</v>
      </c>
      <c r="S26" s="45">
        <v>110400</v>
      </c>
      <c r="T26" s="45">
        <v>29500</v>
      </c>
      <c r="U26" s="45">
        <v>0</v>
      </c>
      <c r="V26" s="45">
        <f t="shared" si="3"/>
        <v>169400</v>
      </c>
      <c r="W26" s="45"/>
      <c r="X26" s="45"/>
      <c r="Y26" s="45"/>
      <c r="Z26" s="45"/>
      <c r="AA26" s="20"/>
      <c r="AB26" s="65">
        <v>-23400</v>
      </c>
    </row>
    <row r="27" spans="1:28" ht="18" customHeight="1">
      <c r="A27" s="34">
        <v>20</v>
      </c>
      <c r="B27" s="46" t="s">
        <v>31</v>
      </c>
      <c r="C27" s="45"/>
      <c r="D27" s="45">
        <v>1121120</v>
      </c>
      <c r="E27" s="45">
        <v>118160</v>
      </c>
      <c r="F27" s="45"/>
      <c r="G27" s="45">
        <f t="shared" si="5"/>
        <v>1239280</v>
      </c>
      <c r="H27" s="20">
        <v>0</v>
      </c>
      <c r="I27" s="20">
        <v>42000</v>
      </c>
      <c r="J27" s="45">
        <v>4500</v>
      </c>
      <c r="K27" s="45"/>
      <c r="L27" s="45">
        <f t="shared" si="6"/>
        <v>46500</v>
      </c>
      <c r="M27" s="45">
        <f t="shared" si="7"/>
        <v>0</v>
      </c>
      <c r="N27" s="45">
        <f t="shared" ref="N27:P27" si="32">I27+D27</f>
        <v>1163120</v>
      </c>
      <c r="O27" s="45">
        <f t="shared" si="32"/>
        <v>122660</v>
      </c>
      <c r="P27" s="45">
        <f t="shared" si="32"/>
        <v>0</v>
      </c>
      <c r="Q27" s="45">
        <f t="shared" si="1"/>
        <v>1285780</v>
      </c>
      <c r="R27" s="45">
        <v>24520</v>
      </c>
      <c r="S27" s="45">
        <v>1229460</v>
      </c>
      <c r="T27" s="45">
        <v>171140</v>
      </c>
      <c r="U27" s="45">
        <v>0</v>
      </c>
      <c r="V27" s="45">
        <f t="shared" si="3"/>
        <v>1425120</v>
      </c>
      <c r="W27" s="45"/>
      <c r="X27" s="45"/>
      <c r="Y27" s="45"/>
      <c r="Z27" s="45"/>
      <c r="AA27" s="20"/>
      <c r="AB27" s="65">
        <v>-254160</v>
      </c>
    </row>
    <row r="28" spans="1:28" ht="18" customHeight="1">
      <c r="A28" s="34">
        <v>21</v>
      </c>
      <c r="B28" s="46" t="s">
        <v>32</v>
      </c>
      <c r="C28" s="45"/>
      <c r="D28" s="45">
        <v>53200</v>
      </c>
      <c r="E28" s="45">
        <v>17360</v>
      </c>
      <c r="F28" s="45"/>
      <c r="G28" s="45">
        <f t="shared" si="5"/>
        <v>70560</v>
      </c>
      <c r="H28" s="20">
        <v>0</v>
      </c>
      <c r="I28" s="20">
        <v>2000</v>
      </c>
      <c r="J28" s="45">
        <v>1000</v>
      </c>
      <c r="K28" s="45"/>
      <c r="L28" s="45">
        <f t="shared" si="6"/>
        <v>3000</v>
      </c>
      <c r="M28" s="45">
        <f t="shared" si="7"/>
        <v>0</v>
      </c>
      <c r="N28" s="45">
        <f t="shared" ref="N28:P28" si="33">I28+D28</f>
        <v>55200</v>
      </c>
      <c r="O28" s="45">
        <f t="shared" si="33"/>
        <v>18360</v>
      </c>
      <c r="P28" s="45">
        <f t="shared" si="33"/>
        <v>0</v>
      </c>
      <c r="Q28" s="45">
        <f t="shared" si="1"/>
        <v>73560</v>
      </c>
      <c r="R28" s="45">
        <v>0</v>
      </c>
      <c r="S28" s="45">
        <v>56820</v>
      </c>
      <c r="T28" s="45">
        <v>15000</v>
      </c>
      <c r="U28" s="45">
        <v>0</v>
      </c>
      <c r="V28" s="45">
        <f t="shared" si="3"/>
        <v>71820</v>
      </c>
      <c r="W28" s="45">
        <f t="shared" si="11"/>
        <v>0</v>
      </c>
      <c r="X28" s="45">
        <f t="shared" si="12"/>
        <v>-1620</v>
      </c>
      <c r="Y28" s="45">
        <f t="shared" si="13"/>
        <v>3360</v>
      </c>
      <c r="Z28" s="45">
        <f t="shared" si="14"/>
        <v>0</v>
      </c>
      <c r="AA28" s="51">
        <f t="shared" si="9"/>
        <v>1740</v>
      </c>
      <c r="AB28" s="50"/>
    </row>
    <row r="29" spans="1:28" ht="18" customHeight="1">
      <c r="A29" s="34">
        <v>22</v>
      </c>
      <c r="B29" s="46" t="s">
        <v>33</v>
      </c>
      <c r="C29" s="45"/>
      <c r="D29" s="45">
        <v>1062880</v>
      </c>
      <c r="E29" s="45">
        <v>152880</v>
      </c>
      <c r="F29" s="45"/>
      <c r="G29" s="45">
        <f t="shared" si="5"/>
        <v>1215760</v>
      </c>
      <c r="H29" s="20">
        <v>0</v>
      </c>
      <c r="I29" s="20">
        <v>40000</v>
      </c>
      <c r="J29" s="45">
        <v>6000</v>
      </c>
      <c r="K29" s="45"/>
      <c r="L29" s="45">
        <f t="shared" si="6"/>
        <v>46000</v>
      </c>
      <c r="M29" s="45">
        <f t="shared" si="7"/>
        <v>0</v>
      </c>
      <c r="N29" s="45">
        <f t="shared" ref="N29:P29" si="34">I29+D29</f>
        <v>1102880</v>
      </c>
      <c r="O29" s="45">
        <f t="shared" si="34"/>
        <v>158880</v>
      </c>
      <c r="P29" s="45">
        <f t="shared" si="34"/>
        <v>0</v>
      </c>
      <c r="Q29" s="45">
        <f t="shared" si="1"/>
        <v>1261760</v>
      </c>
      <c r="R29" s="45">
        <v>0</v>
      </c>
      <c r="S29" s="45">
        <v>1143080</v>
      </c>
      <c r="T29" s="45">
        <v>182280</v>
      </c>
      <c r="U29" s="45">
        <v>0</v>
      </c>
      <c r="V29" s="45">
        <f t="shared" si="3"/>
        <v>1325360</v>
      </c>
      <c r="W29" s="45"/>
      <c r="X29" s="45"/>
      <c r="Y29" s="45"/>
      <c r="Z29" s="45"/>
      <c r="AA29" s="20"/>
      <c r="AB29" s="65">
        <v>-127200</v>
      </c>
    </row>
    <row r="30" spans="1:28" ht="18" customHeight="1">
      <c r="A30" s="34">
        <v>23</v>
      </c>
      <c r="B30" s="46" t="s">
        <v>34</v>
      </c>
      <c r="C30" s="45"/>
      <c r="D30" s="45">
        <v>568400</v>
      </c>
      <c r="E30" s="45">
        <v>53760</v>
      </c>
      <c r="F30" s="45"/>
      <c r="G30" s="45">
        <f t="shared" si="5"/>
        <v>622160</v>
      </c>
      <c r="H30" s="20">
        <v>0</v>
      </c>
      <c r="I30" s="20">
        <v>21500</v>
      </c>
      <c r="J30" s="45">
        <v>2000</v>
      </c>
      <c r="K30" s="45"/>
      <c r="L30" s="45">
        <f t="shared" si="6"/>
        <v>23500</v>
      </c>
      <c r="M30" s="45">
        <f t="shared" si="7"/>
        <v>0</v>
      </c>
      <c r="N30" s="45">
        <f t="shared" ref="N30:P30" si="35">I30+D30</f>
        <v>589900</v>
      </c>
      <c r="O30" s="45">
        <f t="shared" si="35"/>
        <v>55760</v>
      </c>
      <c r="P30" s="45">
        <f t="shared" si="35"/>
        <v>0</v>
      </c>
      <c r="Q30" s="45">
        <f t="shared" si="1"/>
        <v>645660</v>
      </c>
      <c r="R30" s="45">
        <v>0</v>
      </c>
      <c r="S30" s="45">
        <v>657920</v>
      </c>
      <c r="T30" s="45">
        <v>64100</v>
      </c>
      <c r="U30" s="45">
        <v>0</v>
      </c>
      <c r="V30" s="45">
        <f t="shared" si="3"/>
        <v>722020</v>
      </c>
      <c r="W30" s="45"/>
      <c r="X30" s="45"/>
      <c r="Y30" s="45"/>
      <c r="Z30" s="45"/>
      <c r="AA30" s="20"/>
      <c r="AB30" s="65">
        <v>-152720</v>
      </c>
    </row>
    <row r="31" spans="1:28" ht="18" customHeight="1">
      <c r="A31" s="34">
        <v>24</v>
      </c>
      <c r="B31" s="46" t="s">
        <v>35</v>
      </c>
      <c r="C31" s="45"/>
      <c r="D31" s="45">
        <v>129360</v>
      </c>
      <c r="E31" s="45">
        <v>44240</v>
      </c>
      <c r="F31" s="45"/>
      <c r="G31" s="45">
        <f t="shared" si="5"/>
        <v>173600</v>
      </c>
      <c r="H31" s="20">
        <v>0</v>
      </c>
      <c r="I31" s="20">
        <v>5000</v>
      </c>
      <c r="J31" s="45">
        <v>2000</v>
      </c>
      <c r="K31" s="45"/>
      <c r="L31" s="45">
        <f t="shared" si="6"/>
        <v>7000</v>
      </c>
      <c r="M31" s="45">
        <f t="shared" si="7"/>
        <v>0</v>
      </c>
      <c r="N31" s="45">
        <f t="shared" ref="N31:P31" si="36">I31+D31</f>
        <v>134360</v>
      </c>
      <c r="O31" s="45">
        <f t="shared" si="36"/>
        <v>46240</v>
      </c>
      <c r="P31" s="45">
        <f t="shared" si="36"/>
        <v>0</v>
      </c>
      <c r="Q31" s="45">
        <f t="shared" si="1"/>
        <v>180600</v>
      </c>
      <c r="R31" s="45">
        <v>0</v>
      </c>
      <c r="S31" s="45">
        <v>143820</v>
      </c>
      <c r="T31" s="45">
        <v>49040</v>
      </c>
      <c r="U31" s="45">
        <v>0</v>
      </c>
      <c r="V31" s="45">
        <f t="shared" si="3"/>
        <v>192860</v>
      </c>
      <c r="W31" s="45"/>
      <c r="X31" s="45"/>
      <c r="Y31" s="45"/>
      <c r="Z31" s="45"/>
      <c r="AA31" s="20"/>
      <c r="AB31" s="65">
        <v>-24520</v>
      </c>
    </row>
    <row r="32" spans="1:28" ht="18" customHeight="1">
      <c r="A32" s="34">
        <v>25</v>
      </c>
      <c r="B32" s="46" t="s">
        <v>36</v>
      </c>
      <c r="C32" s="45"/>
      <c r="D32" s="45">
        <v>313040</v>
      </c>
      <c r="E32" s="45">
        <v>30800</v>
      </c>
      <c r="F32" s="45"/>
      <c r="G32" s="45">
        <f t="shared" si="5"/>
        <v>343840</v>
      </c>
      <c r="H32" s="20">
        <v>0</v>
      </c>
      <c r="I32" s="20">
        <v>12000</v>
      </c>
      <c r="J32" s="45">
        <v>1500</v>
      </c>
      <c r="K32" s="45"/>
      <c r="L32" s="45">
        <f t="shared" si="6"/>
        <v>13500</v>
      </c>
      <c r="M32" s="45">
        <f t="shared" si="7"/>
        <v>0</v>
      </c>
      <c r="N32" s="45">
        <f t="shared" ref="N32:P32" si="37">I32+D32</f>
        <v>325040</v>
      </c>
      <c r="O32" s="45">
        <f t="shared" si="37"/>
        <v>32300</v>
      </c>
      <c r="P32" s="45">
        <f t="shared" si="37"/>
        <v>0</v>
      </c>
      <c r="Q32" s="45">
        <f t="shared" si="1"/>
        <v>357340</v>
      </c>
      <c r="R32" s="45">
        <v>0</v>
      </c>
      <c r="S32" s="45">
        <v>323920</v>
      </c>
      <c r="T32" s="45">
        <v>51280</v>
      </c>
      <c r="U32" s="45">
        <v>0</v>
      </c>
      <c r="V32" s="45">
        <f t="shared" si="3"/>
        <v>375200</v>
      </c>
      <c r="W32" s="45"/>
      <c r="X32" s="45"/>
      <c r="Y32" s="45"/>
      <c r="Z32" s="45"/>
      <c r="AA32" s="20"/>
      <c r="AB32" s="65">
        <v>-35720</v>
      </c>
    </row>
    <row r="33" spans="1:28" ht="18" customHeight="1">
      <c r="A33" s="34">
        <v>26</v>
      </c>
      <c r="B33" s="46" t="s">
        <v>37</v>
      </c>
      <c r="C33" s="45"/>
      <c r="D33" s="45">
        <v>2066400</v>
      </c>
      <c r="E33" s="45">
        <v>240800</v>
      </c>
      <c r="F33" s="45"/>
      <c r="G33" s="45">
        <f t="shared" si="5"/>
        <v>2307200</v>
      </c>
      <c r="H33" s="20">
        <v>0</v>
      </c>
      <c r="I33" s="20">
        <v>77000</v>
      </c>
      <c r="J33" s="45">
        <v>9000</v>
      </c>
      <c r="K33" s="45"/>
      <c r="L33" s="45">
        <f t="shared" si="6"/>
        <v>86000</v>
      </c>
      <c r="M33" s="45">
        <f t="shared" si="7"/>
        <v>0</v>
      </c>
      <c r="N33" s="45">
        <f t="shared" ref="N33:P33" si="38">I33+D33</f>
        <v>2143400</v>
      </c>
      <c r="O33" s="45">
        <f t="shared" si="38"/>
        <v>249800</v>
      </c>
      <c r="P33" s="45">
        <f t="shared" si="38"/>
        <v>0</v>
      </c>
      <c r="Q33" s="45">
        <f t="shared" si="1"/>
        <v>2393200</v>
      </c>
      <c r="R33" s="45">
        <v>0</v>
      </c>
      <c r="S33" s="45">
        <v>2122180</v>
      </c>
      <c r="T33" s="45">
        <v>312540</v>
      </c>
      <c r="U33" s="45">
        <v>0</v>
      </c>
      <c r="V33" s="45">
        <f t="shared" si="3"/>
        <v>2434720</v>
      </c>
      <c r="W33" s="45"/>
      <c r="X33" s="45"/>
      <c r="Y33" s="45"/>
      <c r="Z33" s="45"/>
      <c r="AA33" s="20"/>
      <c r="AB33" s="65">
        <v>-83040</v>
      </c>
    </row>
    <row r="34" spans="1:28" ht="18" customHeight="1">
      <c r="A34" s="34">
        <v>27</v>
      </c>
      <c r="B34" s="46" t="s">
        <v>38</v>
      </c>
      <c r="C34" s="45"/>
      <c r="D34" s="45">
        <v>1469440</v>
      </c>
      <c r="E34" s="45">
        <v>12320</v>
      </c>
      <c r="F34" s="45"/>
      <c r="G34" s="45">
        <f t="shared" si="5"/>
        <v>1481760</v>
      </c>
      <c r="H34" s="20">
        <v>0</v>
      </c>
      <c r="I34" s="20">
        <v>55000</v>
      </c>
      <c r="J34" s="45">
        <v>500</v>
      </c>
      <c r="K34" s="45"/>
      <c r="L34" s="45">
        <f t="shared" si="6"/>
        <v>55500</v>
      </c>
      <c r="M34" s="45">
        <f t="shared" si="7"/>
        <v>0</v>
      </c>
      <c r="N34" s="45">
        <f t="shared" ref="N34:P34" si="39">I34+D34</f>
        <v>1524440</v>
      </c>
      <c r="O34" s="45">
        <f t="shared" si="39"/>
        <v>12820</v>
      </c>
      <c r="P34" s="45">
        <f t="shared" si="39"/>
        <v>0</v>
      </c>
      <c r="Q34" s="45">
        <f t="shared" si="1"/>
        <v>1537260</v>
      </c>
      <c r="R34" s="45">
        <v>0</v>
      </c>
      <c r="S34" s="45">
        <v>1567380</v>
      </c>
      <c r="T34" s="45">
        <v>27880</v>
      </c>
      <c r="U34" s="45">
        <v>0</v>
      </c>
      <c r="V34" s="45">
        <f t="shared" si="3"/>
        <v>1595260</v>
      </c>
      <c r="W34" s="45"/>
      <c r="X34" s="45"/>
      <c r="Y34" s="45"/>
      <c r="Z34" s="45"/>
      <c r="AA34" s="20"/>
      <c r="AB34" s="65">
        <v>-116000</v>
      </c>
    </row>
    <row r="35" spans="1:28" ht="18" customHeight="1">
      <c r="A35" s="34">
        <v>28</v>
      </c>
      <c r="B35" s="46" t="s">
        <v>39</v>
      </c>
      <c r="C35" s="45"/>
      <c r="D35" s="45">
        <v>1333920</v>
      </c>
      <c r="E35" s="45">
        <v>33040</v>
      </c>
      <c r="F35" s="45"/>
      <c r="G35" s="45">
        <f t="shared" si="5"/>
        <v>1366960</v>
      </c>
      <c r="H35" s="20">
        <v>0</v>
      </c>
      <c r="I35" s="20">
        <v>50000</v>
      </c>
      <c r="J35" s="45">
        <v>1500</v>
      </c>
      <c r="K35" s="45"/>
      <c r="L35" s="45">
        <f t="shared" si="6"/>
        <v>51500</v>
      </c>
      <c r="M35" s="45">
        <f t="shared" si="7"/>
        <v>0</v>
      </c>
      <c r="N35" s="45">
        <f t="shared" ref="N35:P35" si="40">I35+D35</f>
        <v>1383920</v>
      </c>
      <c r="O35" s="45">
        <f t="shared" si="40"/>
        <v>34540</v>
      </c>
      <c r="P35" s="45">
        <f t="shared" si="40"/>
        <v>0</v>
      </c>
      <c r="Q35" s="45">
        <f t="shared" si="1"/>
        <v>1418460</v>
      </c>
      <c r="R35" s="45">
        <v>0</v>
      </c>
      <c r="S35" s="45">
        <v>1526680</v>
      </c>
      <c r="T35" s="45">
        <v>58500</v>
      </c>
      <c r="U35" s="45">
        <v>0</v>
      </c>
      <c r="V35" s="45">
        <f t="shared" si="3"/>
        <v>1585180</v>
      </c>
      <c r="W35" s="45"/>
      <c r="X35" s="45"/>
      <c r="Y35" s="45"/>
      <c r="Z35" s="45"/>
      <c r="AA35" s="20"/>
      <c r="AB35" s="65">
        <v>-333440</v>
      </c>
    </row>
    <row r="36" spans="1:28" ht="18" customHeight="1">
      <c r="A36" s="34">
        <v>29</v>
      </c>
      <c r="B36" s="46" t="s">
        <v>40</v>
      </c>
      <c r="C36" s="45"/>
      <c r="D36" s="45">
        <v>491120</v>
      </c>
      <c r="E36" s="45">
        <v>61600</v>
      </c>
      <c r="F36" s="45"/>
      <c r="G36" s="45">
        <f t="shared" si="5"/>
        <v>552720</v>
      </c>
      <c r="H36" s="20">
        <v>0</v>
      </c>
      <c r="I36" s="20">
        <v>18500</v>
      </c>
      <c r="J36" s="45">
        <v>2500</v>
      </c>
      <c r="K36" s="45"/>
      <c r="L36" s="45">
        <f t="shared" si="6"/>
        <v>21000</v>
      </c>
      <c r="M36" s="45">
        <f t="shared" si="7"/>
        <v>0</v>
      </c>
      <c r="N36" s="45">
        <f t="shared" ref="N36:P36" si="41">I36+D36</f>
        <v>509620</v>
      </c>
      <c r="O36" s="45">
        <f t="shared" si="41"/>
        <v>64100</v>
      </c>
      <c r="P36" s="45">
        <f t="shared" si="41"/>
        <v>0</v>
      </c>
      <c r="Q36" s="45">
        <f t="shared" si="1"/>
        <v>573720</v>
      </c>
      <c r="R36" s="45">
        <v>0</v>
      </c>
      <c r="S36" s="45">
        <v>482860</v>
      </c>
      <c r="T36" s="45">
        <v>85260</v>
      </c>
      <c r="U36" s="45">
        <v>0</v>
      </c>
      <c r="V36" s="45">
        <f t="shared" si="3"/>
        <v>568120</v>
      </c>
      <c r="W36" s="45">
        <f t="shared" si="11"/>
        <v>0</v>
      </c>
      <c r="X36" s="45">
        <f t="shared" si="12"/>
        <v>26759.999999999902</v>
      </c>
      <c r="Y36" s="45">
        <f t="shared" si="13"/>
        <v>-21160</v>
      </c>
      <c r="Z36" s="45">
        <f t="shared" si="14"/>
        <v>0</v>
      </c>
      <c r="AA36" s="51">
        <f t="shared" si="9"/>
        <v>5599.9999999999</v>
      </c>
      <c r="AB36" s="50"/>
    </row>
    <row r="37" spans="1:28" ht="18" customHeight="1">
      <c r="A37" s="34">
        <v>30</v>
      </c>
      <c r="B37" s="46" t="s">
        <v>41</v>
      </c>
      <c r="C37" s="45"/>
      <c r="D37" s="45">
        <v>431760</v>
      </c>
      <c r="E37" s="45">
        <v>66080</v>
      </c>
      <c r="F37" s="45"/>
      <c r="G37" s="45">
        <f t="shared" si="5"/>
        <v>497840</v>
      </c>
      <c r="H37" s="20">
        <v>0</v>
      </c>
      <c r="I37" s="20">
        <v>16500</v>
      </c>
      <c r="J37" s="45">
        <v>2500</v>
      </c>
      <c r="K37" s="45"/>
      <c r="L37" s="45">
        <f t="shared" si="6"/>
        <v>19000</v>
      </c>
      <c r="M37" s="45">
        <f t="shared" si="7"/>
        <v>0</v>
      </c>
      <c r="N37" s="45">
        <f t="shared" ref="N37:P37" si="42">I37+D37</f>
        <v>448260</v>
      </c>
      <c r="O37" s="45">
        <f t="shared" si="42"/>
        <v>68580</v>
      </c>
      <c r="P37" s="45">
        <f t="shared" si="42"/>
        <v>0</v>
      </c>
      <c r="Q37" s="45">
        <f t="shared" si="1"/>
        <v>516840</v>
      </c>
      <c r="R37" s="45">
        <v>0</v>
      </c>
      <c r="S37" s="45">
        <v>435440</v>
      </c>
      <c r="T37" s="45">
        <v>80840</v>
      </c>
      <c r="U37" s="45">
        <v>0</v>
      </c>
      <c r="V37" s="45">
        <f t="shared" si="3"/>
        <v>516280</v>
      </c>
      <c r="W37" s="45">
        <f t="shared" si="11"/>
        <v>0</v>
      </c>
      <c r="X37" s="45">
        <f t="shared" si="12"/>
        <v>12820</v>
      </c>
      <c r="Y37" s="45">
        <f t="shared" si="13"/>
        <v>-12260</v>
      </c>
      <c r="Z37" s="45">
        <f t="shared" si="14"/>
        <v>0</v>
      </c>
      <c r="AA37" s="51">
        <f t="shared" si="9"/>
        <v>560</v>
      </c>
      <c r="AB37" s="50"/>
    </row>
    <row r="38" spans="1:28" ht="18" customHeight="1">
      <c r="A38" s="34">
        <v>31</v>
      </c>
      <c r="B38" s="46" t="s">
        <v>42</v>
      </c>
      <c r="C38" s="45"/>
      <c r="D38" s="45">
        <v>840000</v>
      </c>
      <c r="E38" s="45">
        <v>94080</v>
      </c>
      <c r="F38" s="45"/>
      <c r="G38" s="45">
        <f t="shared" si="5"/>
        <v>934080</v>
      </c>
      <c r="H38" s="20">
        <v>0</v>
      </c>
      <c r="I38" s="20">
        <v>31500</v>
      </c>
      <c r="J38" s="45">
        <v>3500</v>
      </c>
      <c r="K38" s="45"/>
      <c r="L38" s="45">
        <f t="shared" si="6"/>
        <v>35000</v>
      </c>
      <c r="M38" s="45">
        <f t="shared" si="7"/>
        <v>0</v>
      </c>
      <c r="N38" s="45">
        <f t="shared" ref="N38:P38" si="43">I38+D38</f>
        <v>871500</v>
      </c>
      <c r="O38" s="45">
        <f t="shared" si="43"/>
        <v>97580</v>
      </c>
      <c r="P38" s="45">
        <f t="shared" si="43"/>
        <v>0</v>
      </c>
      <c r="Q38" s="45">
        <f t="shared" si="1"/>
        <v>969080</v>
      </c>
      <c r="R38" s="45">
        <v>0</v>
      </c>
      <c r="S38" s="45">
        <v>918360</v>
      </c>
      <c r="T38" s="45">
        <v>128760</v>
      </c>
      <c r="U38" s="45">
        <v>0</v>
      </c>
      <c r="V38" s="45">
        <f t="shared" si="3"/>
        <v>1047120</v>
      </c>
      <c r="W38" s="45"/>
      <c r="X38" s="45"/>
      <c r="Y38" s="45"/>
      <c r="Z38" s="45"/>
      <c r="AA38" s="20"/>
      <c r="AB38" s="50"/>
    </row>
    <row r="39" spans="1:28" ht="18" customHeight="1">
      <c r="A39" s="34">
        <v>32</v>
      </c>
      <c r="B39" s="46" t="s">
        <v>43</v>
      </c>
      <c r="C39" s="45"/>
      <c r="D39" s="45"/>
      <c r="E39" s="45"/>
      <c r="F39" s="45">
        <v>32480</v>
      </c>
      <c r="G39" s="45">
        <f t="shared" si="5"/>
        <v>32480</v>
      </c>
      <c r="H39" s="20"/>
      <c r="I39" s="20"/>
      <c r="J39" s="50"/>
      <c r="K39" s="45">
        <v>1500</v>
      </c>
      <c r="L39" s="45">
        <f t="shared" si="6"/>
        <v>1500</v>
      </c>
      <c r="M39" s="45">
        <f t="shared" si="7"/>
        <v>0</v>
      </c>
      <c r="N39" s="45">
        <f t="shared" ref="N39:P39" si="44">I39+D39</f>
        <v>0</v>
      </c>
      <c r="O39" s="45">
        <f t="shared" si="44"/>
        <v>0</v>
      </c>
      <c r="P39" s="45">
        <f t="shared" si="44"/>
        <v>33980</v>
      </c>
      <c r="Q39" s="45">
        <f t="shared" si="1"/>
        <v>33980</v>
      </c>
      <c r="R39" s="45">
        <v>0</v>
      </c>
      <c r="S39" s="45">
        <v>0</v>
      </c>
      <c r="T39" s="45">
        <v>0</v>
      </c>
      <c r="U39" s="45">
        <v>68700</v>
      </c>
      <c r="V39" s="45">
        <f t="shared" si="3"/>
        <v>68700</v>
      </c>
      <c r="W39" s="45"/>
      <c r="X39" s="45"/>
      <c r="Y39" s="45"/>
      <c r="Z39" s="45"/>
      <c r="AA39" s="20"/>
      <c r="AB39" s="50"/>
    </row>
  </sheetData>
  <mergeCells count="32">
    <mergeCell ref="R5:R6"/>
    <mergeCell ref="U5:U6"/>
    <mergeCell ref="V5:V6"/>
    <mergeCell ref="W5:W6"/>
    <mergeCell ref="A1:AA1"/>
    <mergeCell ref="W2:Y2"/>
    <mergeCell ref="C3:Q3"/>
    <mergeCell ref="C4:G4"/>
    <mergeCell ref="H4:L4"/>
    <mergeCell ref="M4:Q4"/>
    <mergeCell ref="K5:K6"/>
    <mergeCell ref="L5:L6"/>
    <mergeCell ref="M5:M6"/>
    <mergeCell ref="P5:P6"/>
    <mergeCell ref="Q5:Q6"/>
    <mergeCell ref="Z5:Z6"/>
    <mergeCell ref="AB3:AB6"/>
    <mergeCell ref="AA5:AA6"/>
    <mergeCell ref="R3:V4"/>
    <mergeCell ref="W3:AA4"/>
    <mergeCell ref="A7:B7"/>
    <mergeCell ref="A3:A6"/>
    <mergeCell ref="B3:B6"/>
    <mergeCell ref="C5:C6"/>
    <mergeCell ref="F5:F6"/>
    <mergeCell ref="D5:E5"/>
    <mergeCell ref="I5:J5"/>
    <mergeCell ref="N5:O5"/>
    <mergeCell ref="S5:T5"/>
    <mergeCell ref="X5:Y5"/>
    <mergeCell ref="G5:G6"/>
    <mergeCell ref="H5:H6"/>
  </mergeCells>
  <phoneticPr fontId="12" type="noConversion"/>
  <pageMargins left="0.47222222222222199" right="0.39305555555555599" top="0.70833333333333304" bottom="0.118055555555556" header="0.43263888888888902" footer="0.196527777777778"/>
  <pageSetup paperSize="9" scale="70" orientation="landscape" r:id="rId1"/>
  <headerFooter scaleWithDoc="0" alignWithMargins="0">
    <oddHeader>&amp;L&amp;8附表1：</oddHeader>
  </headerFooter>
</worksheet>
</file>

<file path=xl/worksheets/sheet4.xml><?xml version="1.0" encoding="utf-8"?>
<worksheet xmlns="http://schemas.openxmlformats.org/spreadsheetml/2006/main" xmlns:r="http://schemas.openxmlformats.org/officeDocument/2006/relationships">
  <dimension ref="A1:XEI38"/>
  <sheetViews>
    <sheetView workbookViewId="0">
      <selection activeCell="S14" sqref="S14"/>
    </sheetView>
  </sheetViews>
  <sheetFormatPr defaultColWidth="9" defaultRowHeight="14.25"/>
  <cols>
    <col min="1" max="1" width="3.625" style="2" customWidth="1"/>
    <col min="2" max="2" width="15.75" style="2" customWidth="1"/>
    <col min="3" max="7" width="9" style="1" customWidth="1"/>
    <col min="8" max="8" width="7.5" style="1" customWidth="1"/>
    <col min="9" max="9" width="5.625" style="1" customWidth="1"/>
    <col min="10" max="14" width="9" style="1" customWidth="1"/>
    <col min="15" max="15" width="5.25" style="2" customWidth="1"/>
    <col min="16" max="16" width="12.125" style="2" customWidth="1"/>
    <col min="17" max="17" width="11.625" style="2" customWidth="1"/>
    <col min="18" max="16363" width="9" style="2"/>
  </cols>
  <sheetData>
    <row r="1" spans="1:15" s="31" customFormat="1" ht="30" customHeight="1">
      <c r="A1" s="93" t="s">
        <v>68</v>
      </c>
      <c r="B1" s="93"/>
      <c r="C1" s="93"/>
      <c r="D1" s="93"/>
      <c r="E1" s="93"/>
      <c r="F1" s="93"/>
      <c r="G1" s="93"/>
      <c r="H1" s="93"/>
      <c r="I1" s="93"/>
      <c r="J1" s="93"/>
      <c r="K1" s="93"/>
      <c r="L1" s="93"/>
      <c r="M1" s="93"/>
      <c r="N1" s="93"/>
      <c r="O1" s="93"/>
    </row>
    <row r="2" spans="1:15" s="31" customFormat="1" ht="12" customHeight="1">
      <c r="A2" s="32"/>
      <c r="B2" s="33"/>
      <c r="C2" s="32"/>
      <c r="D2" s="32"/>
      <c r="E2" s="32"/>
      <c r="F2" s="32"/>
      <c r="G2" s="32"/>
      <c r="H2" s="32"/>
      <c r="I2" s="32"/>
      <c r="J2" s="32"/>
      <c r="K2" s="94" t="s">
        <v>69</v>
      </c>
      <c r="L2" s="94"/>
      <c r="M2" s="94"/>
      <c r="N2" s="94"/>
      <c r="O2" s="94"/>
    </row>
    <row r="3" spans="1:15" s="31" customFormat="1" ht="23.1" customHeight="1">
      <c r="A3" s="88" t="s">
        <v>1</v>
      </c>
      <c r="B3" s="90" t="s">
        <v>2</v>
      </c>
      <c r="C3" s="78" t="s">
        <v>70</v>
      </c>
      <c r="D3" s="78"/>
      <c r="E3" s="78"/>
      <c r="F3" s="78"/>
      <c r="G3" s="78"/>
      <c r="H3" s="90" t="s">
        <v>71</v>
      </c>
      <c r="I3" s="90" t="s">
        <v>72</v>
      </c>
      <c r="J3" s="78" t="s">
        <v>73</v>
      </c>
      <c r="K3" s="78"/>
      <c r="L3" s="78"/>
      <c r="M3" s="78"/>
      <c r="N3" s="78"/>
      <c r="O3" s="97"/>
    </row>
    <row r="4" spans="1:15" s="31" customFormat="1" ht="17.100000000000001" customHeight="1">
      <c r="A4" s="89"/>
      <c r="B4" s="91"/>
      <c r="C4" s="90" t="s">
        <v>7</v>
      </c>
      <c r="D4" s="95" t="s">
        <v>8</v>
      </c>
      <c r="E4" s="96"/>
      <c r="F4" s="90" t="s">
        <v>9</v>
      </c>
      <c r="G4" s="90" t="s">
        <v>10</v>
      </c>
      <c r="H4" s="91"/>
      <c r="I4" s="91"/>
      <c r="J4" s="90" t="s">
        <v>62</v>
      </c>
      <c r="K4" s="95" t="s">
        <v>63</v>
      </c>
      <c r="L4" s="96"/>
      <c r="M4" s="90" t="s">
        <v>74</v>
      </c>
      <c r="N4" s="90" t="s">
        <v>10</v>
      </c>
      <c r="O4" s="97"/>
    </row>
    <row r="5" spans="1:15" s="31" customFormat="1" ht="18" customHeight="1">
      <c r="A5" s="89"/>
      <c r="B5" s="91"/>
      <c r="C5" s="92"/>
      <c r="D5" s="34" t="s">
        <v>8</v>
      </c>
      <c r="E5" s="35" t="s">
        <v>67</v>
      </c>
      <c r="F5" s="92"/>
      <c r="G5" s="92"/>
      <c r="H5" s="92"/>
      <c r="I5" s="92"/>
      <c r="J5" s="92"/>
      <c r="K5" s="34" t="s">
        <v>8</v>
      </c>
      <c r="L5" s="34" t="s">
        <v>67</v>
      </c>
      <c r="M5" s="92"/>
      <c r="N5" s="92"/>
      <c r="O5" s="97"/>
    </row>
    <row r="6" spans="1:15" s="31" customFormat="1" ht="23.1" customHeight="1">
      <c r="A6" s="87" t="s">
        <v>11</v>
      </c>
      <c r="B6" s="87"/>
      <c r="C6" s="36">
        <f t="shared" ref="C6:G6" si="0">SUM(C7:C38)</f>
        <v>15673</v>
      </c>
      <c r="D6" s="36">
        <f t="shared" si="0"/>
        <v>22038</v>
      </c>
      <c r="E6" s="36">
        <f t="shared" si="0"/>
        <v>2120</v>
      </c>
      <c r="F6" s="36">
        <f t="shared" si="0"/>
        <v>58</v>
      </c>
      <c r="G6" s="36">
        <f t="shared" si="0"/>
        <v>39889</v>
      </c>
      <c r="H6" s="36"/>
      <c r="I6" s="36"/>
      <c r="J6" s="36">
        <f>SUM(J7:J38)</f>
        <v>5017380</v>
      </c>
      <c r="K6" s="36">
        <f>SUM(K7:K38)</f>
        <v>12341280</v>
      </c>
      <c r="L6" s="36">
        <f>SUM(L7:L38)</f>
        <v>1187200</v>
      </c>
      <c r="M6" s="36">
        <f>SUM(M7:M38)</f>
        <v>32480</v>
      </c>
      <c r="N6" s="36">
        <f>SUM(N7:N38)</f>
        <v>18578340</v>
      </c>
      <c r="O6" s="97"/>
    </row>
    <row r="7" spans="1:15" s="31" customFormat="1" ht="21" customHeight="1">
      <c r="A7" s="37">
        <v>1</v>
      </c>
      <c r="B7" s="24" t="s">
        <v>12</v>
      </c>
      <c r="C7" s="20">
        <v>675</v>
      </c>
      <c r="D7" s="37"/>
      <c r="E7" s="37"/>
      <c r="F7" s="37"/>
      <c r="G7" s="37">
        <f t="shared" ref="G7:G38" si="1">SUM(C7:F7)</f>
        <v>675</v>
      </c>
      <c r="H7" s="37">
        <v>0.6</v>
      </c>
      <c r="I7" s="37">
        <v>100</v>
      </c>
      <c r="J7" s="37">
        <f>C7*100*0.6</f>
        <v>40500</v>
      </c>
      <c r="K7" s="37"/>
      <c r="L7" s="37"/>
      <c r="M7" s="37"/>
      <c r="N7" s="37">
        <f t="shared" ref="N7:N20" si="2">SUM(J7:M7)</f>
        <v>40500</v>
      </c>
      <c r="O7" s="86" t="s">
        <v>75</v>
      </c>
    </row>
    <row r="8" spans="1:15" s="31" customFormat="1" ht="21" customHeight="1">
      <c r="A8" s="37">
        <v>2</v>
      </c>
      <c r="B8" s="24" t="s">
        <v>13</v>
      </c>
      <c r="C8" s="20">
        <v>2032</v>
      </c>
      <c r="D8" s="37"/>
      <c r="E8" s="37"/>
      <c r="F8" s="37"/>
      <c r="G8" s="37">
        <f t="shared" si="1"/>
        <v>2032</v>
      </c>
      <c r="H8" s="37">
        <v>0.6</v>
      </c>
      <c r="I8" s="37">
        <v>100</v>
      </c>
      <c r="J8" s="37">
        <f>C8*100*0.6</f>
        <v>121920</v>
      </c>
      <c r="K8" s="37"/>
      <c r="L8" s="37"/>
      <c r="M8" s="37"/>
      <c r="N8" s="37">
        <f t="shared" si="2"/>
        <v>121920</v>
      </c>
      <c r="O8" s="86"/>
    </row>
    <row r="9" spans="1:15" s="31" customFormat="1" ht="21" customHeight="1">
      <c r="A9" s="37">
        <v>3</v>
      </c>
      <c r="B9" s="24" t="s">
        <v>14</v>
      </c>
      <c r="C9" s="20">
        <v>1113</v>
      </c>
      <c r="D9" s="37"/>
      <c r="E9" s="37"/>
      <c r="F9" s="37"/>
      <c r="G9" s="37">
        <f t="shared" si="1"/>
        <v>1113</v>
      </c>
      <c r="H9" s="37">
        <v>0.6</v>
      </c>
      <c r="I9" s="37">
        <v>100</v>
      </c>
      <c r="J9" s="37">
        <f>C9*100*0.6</f>
        <v>66780</v>
      </c>
      <c r="K9" s="37"/>
      <c r="L9" s="37"/>
      <c r="M9" s="37"/>
      <c r="N9" s="37">
        <f t="shared" si="2"/>
        <v>66780</v>
      </c>
      <c r="O9" s="86"/>
    </row>
    <row r="10" spans="1:15" s="31" customFormat="1" ht="21" customHeight="1">
      <c r="A10" s="37">
        <v>4</v>
      </c>
      <c r="B10" s="24" t="s">
        <v>15</v>
      </c>
      <c r="C10" s="20">
        <v>1285</v>
      </c>
      <c r="D10" s="37"/>
      <c r="E10" s="37"/>
      <c r="F10" s="37"/>
      <c r="G10" s="37">
        <f t="shared" si="1"/>
        <v>1285</v>
      </c>
      <c r="H10" s="37">
        <v>0.6</v>
      </c>
      <c r="I10" s="37">
        <v>100</v>
      </c>
      <c r="J10" s="37">
        <f>C10*100*0.6</f>
        <v>77100</v>
      </c>
      <c r="K10" s="37"/>
      <c r="L10" s="37"/>
      <c r="M10" s="37"/>
      <c r="N10" s="37">
        <f t="shared" si="2"/>
        <v>77100</v>
      </c>
      <c r="O10" s="86"/>
    </row>
    <row r="11" spans="1:15" s="31" customFormat="1" ht="21" customHeight="1">
      <c r="A11" s="37">
        <v>5</v>
      </c>
      <c r="B11" s="24" t="s">
        <v>16</v>
      </c>
      <c r="C11" s="20">
        <v>2414</v>
      </c>
      <c r="D11" s="37"/>
      <c r="E11" s="37"/>
      <c r="F11" s="38"/>
      <c r="G11" s="37">
        <f t="shared" si="1"/>
        <v>2414</v>
      </c>
      <c r="H11" s="37">
        <v>0.6</v>
      </c>
      <c r="I11" s="37">
        <v>100</v>
      </c>
      <c r="J11" s="37">
        <f>C11*100*0.6</f>
        <v>144840</v>
      </c>
      <c r="K11" s="37"/>
      <c r="L11" s="37"/>
      <c r="M11" s="37"/>
      <c r="N11" s="37">
        <f t="shared" si="2"/>
        <v>144840</v>
      </c>
      <c r="O11" s="86"/>
    </row>
    <row r="12" spans="1:15" s="31" customFormat="1" ht="21" customHeight="1">
      <c r="A12" s="37">
        <v>6</v>
      </c>
      <c r="B12" s="24" t="s">
        <v>17</v>
      </c>
      <c r="C12" s="20">
        <v>1199</v>
      </c>
      <c r="D12" s="23"/>
      <c r="E12" s="23"/>
      <c r="F12" s="23"/>
      <c r="G12" s="37">
        <f t="shared" si="1"/>
        <v>1199</v>
      </c>
      <c r="H12" s="37">
        <v>5.6</v>
      </c>
      <c r="I12" s="37">
        <v>100</v>
      </c>
      <c r="J12" s="37">
        <f t="shared" ref="J12:J22" si="3">C12*100*5.6</f>
        <v>671440</v>
      </c>
      <c r="K12" s="37"/>
      <c r="L12" s="37"/>
      <c r="M12" s="37"/>
      <c r="N12" s="37">
        <f t="shared" si="2"/>
        <v>671440</v>
      </c>
      <c r="O12" s="40"/>
    </row>
    <row r="13" spans="1:15" s="31" customFormat="1" ht="21" customHeight="1">
      <c r="A13" s="37">
        <v>7</v>
      </c>
      <c r="B13" s="24" t="s">
        <v>18</v>
      </c>
      <c r="C13" s="20">
        <v>658</v>
      </c>
      <c r="D13" s="23"/>
      <c r="E13" s="23"/>
      <c r="F13" s="23"/>
      <c r="G13" s="37">
        <f t="shared" si="1"/>
        <v>658</v>
      </c>
      <c r="H13" s="37">
        <v>5.6</v>
      </c>
      <c r="I13" s="37">
        <v>100</v>
      </c>
      <c r="J13" s="37">
        <f t="shared" si="3"/>
        <v>368480</v>
      </c>
      <c r="K13" s="37"/>
      <c r="L13" s="37"/>
      <c r="M13" s="37"/>
      <c r="N13" s="37">
        <f t="shared" si="2"/>
        <v>368480</v>
      </c>
      <c r="O13" s="40"/>
    </row>
    <row r="14" spans="1:15" s="31" customFormat="1" ht="21" customHeight="1">
      <c r="A14" s="37">
        <v>8</v>
      </c>
      <c r="B14" s="24" t="s">
        <v>19</v>
      </c>
      <c r="C14" s="20">
        <v>228</v>
      </c>
      <c r="D14" s="23"/>
      <c r="E14" s="23"/>
      <c r="F14" s="23"/>
      <c r="G14" s="37">
        <f t="shared" si="1"/>
        <v>228</v>
      </c>
      <c r="H14" s="37">
        <v>5.6</v>
      </c>
      <c r="I14" s="37">
        <v>100</v>
      </c>
      <c r="J14" s="37">
        <f t="shared" si="3"/>
        <v>127680</v>
      </c>
      <c r="K14" s="37"/>
      <c r="L14" s="37"/>
      <c r="M14" s="37"/>
      <c r="N14" s="37">
        <f t="shared" si="2"/>
        <v>127680</v>
      </c>
      <c r="O14" s="40"/>
    </row>
    <row r="15" spans="1:15" s="31" customFormat="1" ht="21" customHeight="1">
      <c r="A15" s="37">
        <v>9</v>
      </c>
      <c r="B15" s="24" t="s">
        <v>20</v>
      </c>
      <c r="C15" s="20">
        <v>1361</v>
      </c>
      <c r="D15" s="23"/>
      <c r="E15" s="23"/>
      <c r="F15" s="23"/>
      <c r="G15" s="37">
        <f t="shared" si="1"/>
        <v>1361</v>
      </c>
      <c r="H15" s="37">
        <v>5.6</v>
      </c>
      <c r="I15" s="37">
        <v>100</v>
      </c>
      <c r="J15" s="37">
        <f t="shared" si="3"/>
        <v>762160</v>
      </c>
      <c r="K15" s="37"/>
      <c r="L15" s="37"/>
      <c r="M15" s="37"/>
      <c r="N15" s="37">
        <f t="shared" si="2"/>
        <v>762160</v>
      </c>
      <c r="O15" s="40"/>
    </row>
    <row r="16" spans="1:15" s="31" customFormat="1" ht="21" customHeight="1">
      <c r="A16" s="37">
        <v>10</v>
      </c>
      <c r="B16" s="24" t="s">
        <v>21</v>
      </c>
      <c r="C16" s="20">
        <v>613</v>
      </c>
      <c r="D16" s="23"/>
      <c r="E16" s="23"/>
      <c r="F16" s="23"/>
      <c r="G16" s="37">
        <f t="shared" si="1"/>
        <v>613</v>
      </c>
      <c r="H16" s="37">
        <v>5.6</v>
      </c>
      <c r="I16" s="37">
        <v>100</v>
      </c>
      <c r="J16" s="37">
        <f t="shared" si="3"/>
        <v>343280</v>
      </c>
      <c r="K16" s="37"/>
      <c r="L16" s="37"/>
      <c r="M16" s="37"/>
      <c r="N16" s="37">
        <f t="shared" si="2"/>
        <v>343280</v>
      </c>
      <c r="O16" s="40"/>
    </row>
    <row r="17" spans="1:17" s="31" customFormat="1" ht="21" customHeight="1">
      <c r="A17" s="37">
        <v>11</v>
      </c>
      <c r="B17" s="24" t="s">
        <v>22</v>
      </c>
      <c r="C17" s="20">
        <v>1510</v>
      </c>
      <c r="D17" s="23"/>
      <c r="E17" s="23"/>
      <c r="F17" s="23"/>
      <c r="G17" s="37">
        <f t="shared" si="1"/>
        <v>1510</v>
      </c>
      <c r="H17" s="37">
        <v>5.6</v>
      </c>
      <c r="I17" s="37">
        <v>100</v>
      </c>
      <c r="J17" s="37">
        <f t="shared" si="3"/>
        <v>845600</v>
      </c>
      <c r="K17" s="37"/>
      <c r="L17" s="37"/>
      <c r="M17" s="37"/>
      <c r="N17" s="37">
        <f t="shared" si="2"/>
        <v>845600</v>
      </c>
      <c r="O17" s="40"/>
    </row>
    <row r="18" spans="1:17" s="31" customFormat="1" ht="21" customHeight="1">
      <c r="A18" s="37">
        <v>12</v>
      </c>
      <c r="B18" s="24" t="s">
        <v>23</v>
      </c>
      <c r="C18" s="19"/>
      <c r="D18" s="23"/>
      <c r="E18" s="23"/>
      <c r="F18" s="23"/>
      <c r="G18" s="37"/>
      <c r="H18" s="37"/>
      <c r="I18" s="37"/>
      <c r="J18" s="37">
        <f t="shared" si="3"/>
        <v>0</v>
      </c>
      <c r="K18" s="37"/>
      <c r="L18" s="37"/>
      <c r="M18" s="37"/>
      <c r="N18" s="37">
        <f t="shared" si="2"/>
        <v>0</v>
      </c>
      <c r="O18" s="40"/>
    </row>
    <row r="19" spans="1:17" s="31" customFormat="1" ht="21" customHeight="1">
      <c r="A19" s="37">
        <v>13</v>
      </c>
      <c r="B19" s="24" t="s">
        <v>24</v>
      </c>
      <c r="C19" s="20">
        <v>1045</v>
      </c>
      <c r="D19" s="23"/>
      <c r="E19" s="23"/>
      <c r="F19" s="23"/>
      <c r="G19" s="37">
        <f t="shared" si="1"/>
        <v>1045</v>
      </c>
      <c r="H19" s="37">
        <v>5.6</v>
      </c>
      <c r="I19" s="37">
        <v>100</v>
      </c>
      <c r="J19" s="37">
        <f t="shared" si="3"/>
        <v>585200</v>
      </c>
      <c r="K19" s="37"/>
      <c r="L19" s="37"/>
      <c r="M19" s="37"/>
      <c r="N19" s="37">
        <f t="shared" si="2"/>
        <v>585200</v>
      </c>
      <c r="O19" s="40"/>
    </row>
    <row r="20" spans="1:17" s="31" customFormat="1" ht="21" customHeight="1">
      <c r="A20" s="37">
        <v>14</v>
      </c>
      <c r="B20" s="24" t="s">
        <v>25</v>
      </c>
      <c r="C20" s="20">
        <v>517</v>
      </c>
      <c r="D20" s="19">
        <v>2291</v>
      </c>
      <c r="E20" s="19">
        <v>190</v>
      </c>
      <c r="F20" s="23"/>
      <c r="G20" s="37">
        <f t="shared" si="1"/>
        <v>2998</v>
      </c>
      <c r="H20" s="37">
        <v>5.6</v>
      </c>
      <c r="I20" s="37">
        <v>100</v>
      </c>
      <c r="J20" s="37">
        <f t="shared" si="3"/>
        <v>289520</v>
      </c>
      <c r="K20" s="37">
        <f t="shared" ref="K20:K37" si="4">D20*100*5.6</f>
        <v>1282960</v>
      </c>
      <c r="L20" s="37">
        <f>E20*100*5.6</f>
        <v>106400</v>
      </c>
      <c r="M20" s="37"/>
      <c r="N20" s="37">
        <f t="shared" si="2"/>
        <v>1678880</v>
      </c>
      <c r="O20" s="40"/>
    </row>
    <row r="21" spans="1:17" s="31" customFormat="1" ht="21" customHeight="1">
      <c r="A21" s="37">
        <v>15</v>
      </c>
      <c r="B21" s="24" t="s">
        <v>26</v>
      </c>
      <c r="C21" s="20">
        <v>442</v>
      </c>
      <c r="D21" s="19">
        <v>399</v>
      </c>
      <c r="E21" s="19">
        <v>76</v>
      </c>
      <c r="F21" s="23"/>
      <c r="G21" s="37">
        <f t="shared" si="1"/>
        <v>917</v>
      </c>
      <c r="H21" s="37">
        <v>5.6</v>
      </c>
      <c r="I21" s="37">
        <v>100</v>
      </c>
      <c r="J21" s="37">
        <f t="shared" si="3"/>
        <v>247520</v>
      </c>
      <c r="K21" s="37">
        <f t="shared" si="4"/>
        <v>223440</v>
      </c>
      <c r="L21" s="37">
        <f t="shared" ref="L21:L37" si="5">E21*100*5.6</f>
        <v>42560</v>
      </c>
      <c r="M21" s="37"/>
      <c r="N21" s="37">
        <f t="shared" ref="N21:N38" si="6">SUM(J21:M21)</f>
        <v>513520</v>
      </c>
      <c r="O21" s="40"/>
    </row>
    <row r="22" spans="1:17" s="31" customFormat="1" ht="21" customHeight="1">
      <c r="A22" s="37">
        <v>16</v>
      </c>
      <c r="B22" s="24" t="s">
        <v>27</v>
      </c>
      <c r="C22" s="20">
        <v>347</v>
      </c>
      <c r="D22" s="25">
        <v>913</v>
      </c>
      <c r="E22" s="19">
        <v>44</v>
      </c>
      <c r="F22" s="23"/>
      <c r="G22" s="37">
        <f t="shared" si="1"/>
        <v>1304</v>
      </c>
      <c r="H22" s="37">
        <v>5.6</v>
      </c>
      <c r="I22" s="37">
        <v>100</v>
      </c>
      <c r="J22" s="37">
        <f t="shared" si="3"/>
        <v>194320</v>
      </c>
      <c r="K22" s="37">
        <f t="shared" si="4"/>
        <v>511280</v>
      </c>
      <c r="L22" s="37">
        <f t="shared" si="5"/>
        <v>24640</v>
      </c>
      <c r="M22" s="37"/>
      <c r="N22" s="37">
        <f t="shared" si="6"/>
        <v>730240</v>
      </c>
      <c r="O22" s="40"/>
    </row>
    <row r="23" spans="1:17" s="31" customFormat="1" ht="21" customHeight="1">
      <c r="A23" s="37">
        <v>17</v>
      </c>
      <c r="B23" s="24" t="s">
        <v>28</v>
      </c>
      <c r="C23" s="20"/>
      <c r="D23" s="19">
        <v>356</v>
      </c>
      <c r="E23" s="19">
        <v>49</v>
      </c>
      <c r="F23" s="23"/>
      <c r="G23" s="37">
        <f t="shared" si="1"/>
        <v>405</v>
      </c>
      <c r="H23" s="37">
        <v>5.6</v>
      </c>
      <c r="I23" s="37">
        <v>100</v>
      </c>
      <c r="J23" s="37"/>
      <c r="K23" s="37">
        <f t="shared" si="4"/>
        <v>199360</v>
      </c>
      <c r="L23" s="37">
        <f t="shared" si="5"/>
        <v>27440</v>
      </c>
      <c r="M23" s="37"/>
      <c r="N23" s="37">
        <f t="shared" si="6"/>
        <v>226800</v>
      </c>
      <c r="O23" s="40"/>
    </row>
    <row r="24" spans="1:17" s="31" customFormat="1" ht="21" customHeight="1">
      <c r="A24" s="37">
        <v>18</v>
      </c>
      <c r="B24" s="24" t="s">
        <v>29</v>
      </c>
      <c r="C24" s="20">
        <v>178</v>
      </c>
      <c r="D24" s="19">
        <v>264</v>
      </c>
      <c r="E24" s="19">
        <v>63</v>
      </c>
      <c r="F24" s="23"/>
      <c r="G24" s="37">
        <f t="shared" si="1"/>
        <v>505</v>
      </c>
      <c r="H24" s="37">
        <v>5.6</v>
      </c>
      <c r="I24" s="37">
        <v>100</v>
      </c>
      <c r="J24" s="37">
        <f>C24*100*5.6</f>
        <v>99680</v>
      </c>
      <c r="K24" s="37">
        <f t="shared" si="4"/>
        <v>147840</v>
      </c>
      <c r="L24" s="37">
        <f t="shared" si="5"/>
        <v>35280</v>
      </c>
      <c r="M24" s="37"/>
      <c r="N24" s="37">
        <f t="shared" si="6"/>
        <v>282800</v>
      </c>
      <c r="O24" s="40"/>
    </row>
    <row r="25" spans="1:17" s="31" customFormat="1" ht="21" customHeight="1">
      <c r="A25" s="37">
        <v>19</v>
      </c>
      <c r="B25" s="24" t="s">
        <v>30</v>
      </c>
      <c r="C25" s="20">
        <v>56</v>
      </c>
      <c r="D25" s="19">
        <v>171</v>
      </c>
      <c r="E25" s="19">
        <v>46</v>
      </c>
      <c r="F25" s="23"/>
      <c r="G25" s="37">
        <f t="shared" si="1"/>
        <v>273</v>
      </c>
      <c r="H25" s="37">
        <v>5.6</v>
      </c>
      <c r="I25" s="37">
        <v>100</v>
      </c>
      <c r="J25" s="37">
        <f>C25*100*5.6</f>
        <v>31360</v>
      </c>
      <c r="K25" s="37">
        <f t="shared" si="4"/>
        <v>95760</v>
      </c>
      <c r="L25" s="37">
        <f t="shared" si="5"/>
        <v>25760</v>
      </c>
      <c r="M25" s="37"/>
      <c r="N25" s="37">
        <f t="shared" si="6"/>
        <v>152880</v>
      </c>
      <c r="O25" s="40"/>
    </row>
    <row r="26" spans="1:17" s="31" customFormat="1" ht="21" customHeight="1">
      <c r="A26" s="37">
        <v>20</v>
      </c>
      <c r="B26" s="24" t="s">
        <v>31</v>
      </c>
      <c r="C26" s="19"/>
      <c r="D26" s="19">
        <v>2002</v>
      </c>
      <c r="E26" s="19">
        <v>211</v>
      </c>
      <c r="F26" s="23"/>
      <c r="G26" s="37">
        <f t="shared" si="1"/>
        <v>2213</v>
      </c>
      <c r="H26" s="37">
        <v>5.6</v>
      </c>
      <c r="I26" s="37">
        <v>100</v>
      </c>
      <c r="J26" s="37"/>
      <c r="K26" s="37">
        <f t="shared" si="4"/>
        <v>1121120</v>
      </c>
      <c r="L26" s="37">
        <f t="shared" si="5"/>
        <v>118160</v>
      </c>
      <c r="M26" s="37"/>
      <c r="N26" s="37">
        <f t="shared" si="6"/>
        <v>1239280</v>
      </c>
      <c r="O26" s="40"/>
    </row>
    <row r="27" spans="1:17" s="31" customFormat="1" ht="21" customHeight="1">
      <c r="A27" s="37">
        <v>21</v>
      </c>
      <c r="B27" s="39" t="s">
        <v>32</v>
      </c>
      <c r="C27" s="23"/>
      <c r="D27" s="19">
        <v>95</v>
      </c>
      <c r="E27" s="19">
        <v>31</v>
      </c>
      <c r="F27" s="23"/>
      <c r="G27" s="37">
        <f t="shared" si="1"/>
        <v>126</v>
      </c>
      <c r="H27" s="37">
        <v>5.6</v>
      </c>
      <c r="I27" s="37">
        <v>100</v>
      </c>
      <c r="J27" s="37"/>
      <c r="K27" s="37">
        <f t="shared" si="4"/>
        <v>53200</v>
      </c>
      <c r="L27" s="37">
        <f t="shared" si="5"/>
        <v>17360</v>
      </c>
      <c r="M27" s="37"/>
      <c r="N27" s="37">
        <f t="shared" si="6"/>
        <v>70560</v>
      </c>
      <c r="O27" s="40"/>
    </row>
    <row r="28" spans="1:17" s="31" customFormat="1" ht="21" customHeight="1">
      <c r="A28" s="37">
        <v>22</v>
      </c>
      <c r="B28" s="39" t="s">
        <v>33</v>
      </c>
      <c r="C28" s="27"/>
      <c r="D28" s="19">
        <v>1898</v>
      </c>
      <c r="E28" s="19">
        <v>273</v>
      </c>
      <c r="F28" s="27"/>
      <c r="G28" s="37">
        <f t="shared" si="1"/>
        <v>2171</v>
      </c>
      <c r="H28" s="37">
        <v>5.6</v>
      </c>
      <c r="I28" s="37">
        <v>100</v>
      </c>
      <c r="J28" s="37"/>
      <c r="K28" s="37">
        <f t="shared" si="4"/>
        <v>1062880</v>
      </c>
      <c r="L28" s="37">
        <f t="shared" si="5"/>
        <v>152880</v>
      </c>
      <c r="M28" s="37"/>
      <c r="N28" s="37">
        <f t="shared" si="6"/>
        <v>1215760</v>
      </c>
      <c r="O28" s="40"/>
    </row>
    <row r="29" spans="1:17" s="31" customFormat="1" ht="21" customHeight="1">
      <c r="A29" s="37">
        <v>23</v>
      </c>
      <c r="B29" s="39" t="s">
        <v>34</v>
      </c>
      <c r="C29" s="27"/>
      <c r="D29" s="19">
        <v>1015</v>
      </c>
      <c r="E29" s="19">
        <v>96</v>
      </c>
      <c r="F29" s="27"/>
      <c r="G29" s="37">
        <f t="shared" si="1"/>
        <v>1111</v>
      </c>
      <c r="H29" s="37">
        <v>5.6</v>
      </c>
      <c r="I29" s="37">
        <v>100</v>
      </c>
      <c r="J29" s="37"/>
      <c r="K29" s="37">
        <f t="shared" si="4"/>
        <v>568400</v>
      </c>
      <c r="L29" s="37">
        <f t="shared" si="5"/>
        <v>53760</v>
      </c>
      <c r="M29" s="37"/>
      <c r="N29" s="37">
        <f t="shared" si="6"/>
        <v>622160</v>
      </c>
      <c r="O29" s="40"/>
    </row>
    <row r="30" spans="1:17" ht="21" customHeight="1">
      <c r="A30" s="37">
        <v>24</v>
      </c>
      <c r="B30" s="39" t="s">
        <v>35</v>
      </c>
      <c r="C30" s="27"/>
      <c r="D30" s="19">
        <v>231</v>
      </c>
      <c r="E30" s="12">
        <v>79</v>
      </c>
      <c r="F30" s="27"/>
      <c r="G30" s="37">
        <f t="shared" si="1"/>
        <v>310</v>
      </c>
      <c r="H30" s="37">
        <v>5.6</v>
      </c>
      <c r="I30" s="37">
        <v>100</v>
      </c>
      <c r="J30" s="37"/>
      <c r="K30" s="37">
        <f t="shared" si="4"/>
        <v>129360</v>
      </c>
      <c r="L30" s="37">
        <f t="shared" si="5"/>
        <v>44240</v>
      </c>
      <c r="M30" s="37"/>
      <c r="N30" s="37">
        <f t="shared" si="6"/>
        <v>173600</v>
      </c>
      <c r="O30" s="41"/>
      <c r="P30" s="31"/>
      <c r="Q30" s="31"/>
    </row>
    <row r="31" spans="1:17" ht="21" customHeight="1">
      <c r="A31" s="37">
        <v>25</v>
      </c>
      <c r="B31" s="39" t="s">
        <v>36</v>
      </c>
      <c r="C31" s="27"/>
      <c r="D31" s="19">
        <v>559</v>
      </c>
      <c r="E31" s="12">
        <v>55</v>
      </c>
      <c r="F31" s="27"/>
      <c r="G31" s="37">
        <f t="shared" si="1"/>
        <v>614</v>
      </c>
      <c r="H31" s="37">
        <v>5.6</v>
      </c>
      <c r="I31" s="37">
        <v>100</v>
      </c>
      <c r="J31" s="37"/>
      <c r="K31" s="37">
        <f t="shared" si="4"/>
        <v>313040</v>
      </c>
      <c r="L31" s="37">
        <f t="shared" si="5"/>
        <v>30800</v>
      </c>
      <c r="M31" s="37"/>
      <c r="N31" s="37">
        <f t="shared" si="6"/>
        <v>343840</v>
      </c>
      <c r="O31" s="41"/>
      <c r="P31" s="31"/>
      <c r="Q31" s="31"/>
    </row>
    <row r="32" spans="1:17" ht="21" customHeight="1">
      <c r="A32" s="37">
        <v>26</v>
      </c>
      <c r="B32" s="39" t="s">
        <v>37</v>
      </c>
      <c r="C32" s="27"/>
      <c r="D32" s="19">
        <v>3690</v>
      </c>
      <c r="E32" s="12">
        <v>430</v>
      </c>
      <c r="F32" s="27"/>
      <c r="G32" s="37">
        <f t="shared" si="1"/>
        <v>4120</v>
      </c>
      <c r="H32" s="37">
        <v>5.6</v>
      </c>
      <c r="I32" s="37">
        <v>100</v>
      </c>
      <c r="J32" s="37"/>
      <c r="K32" s="37">
        <f t="shared" si="4"/>
        <v>2066400</v>
      </c>
      <c r="L32" s="37">
        <f t="shared" si="5"/>
        <v>240800</v>
      </c>
      <c r="M32" s="37"/>
      <c r="N32" s="37">
        <f t="shared" si="6"/>
        <v>2307200</v>
      </c>
      <c r="O32" s="41"/>
      <c r="P32" s="31"/>
      <c r="Q32" s="31"/>
    </row>
    <row r="33" spans="1:17" ht="21" customHeight="1">
      <c r="A33" s="37">
        <v>27</v>
      </c>
      <c r="B33" s="39" t="s">
        <v>38</v>
      </c>
      <c r="C33" s="27"/>
      <c r="D33" s="19">
        <v>2624</v>
      </c>
      <c r="E33" s="12">
        <v>22</v>
      </c>
      <c r="F33" s="27"/>
      <c r="G33" s="37">
        <f t="shared" si="1"/>
        <v>2646</v>
      </c>
      <c r="H33" s="37">
        <v>5.6</v>
      </c>
      <c r="I33" s="37">
        <v>100</v>
      </c>
      <c r="J33" s="37"/>
      <c r="K33" s="37">
        <f t="shared" si="4"/>
        <v>1469440</v>
      </c>
      <c r="L33" s="37">
        <f t="shared" si="5"/>
        <v>12320</v>
      </c>
      <c r="M33" s="37"/>
      <c r="N33" s="37">
        <f t="shared" si="6"/>
        <v>1481760</v>
      </c>
      <c r="O33" s="41"/>
      <c r="P33" s="31"/>
      <c r="Q33" s="31"/>
    </row>
    <row r="34" spans="1:17" ht="21" customHeight="1">
      <c r="A34" s="37">
        <v>28</v>
      </c>
      <c r="B34" s="39" t="s">
        <v>39</v>
      </c>
      <c r="C34" s="27"/>
      <c r="D34" s="19">
        <v>2382</v>
      </c>
      <c r="E34" s="12">
        <v>59</v>
      </c>
      <c r="F34" s="27"/>
      <c r="G34" s="37">
        <f t="shared" si="1"/>
        <v>2441</v>
      </c>
      <c r="H34" s="37">
        <v>5.6</v>
      </c>
      <c r="I34" s="37">
        <v>100</v>
      </c>
      <c r="J34" s="37"/>
      <c r="K34" s="37">
        <f t="shared" si="4"/>
        <v>1333920</v>
      </c>
      <c r="L34" s="37">
        <f t="shared" si="5"/>
        <v>33040</v>
      </c>
      <c r="M34" s="37"/>
      <c r="N34" s="37">
        <f t="shared" si="6"/>
        <v>1366960</v>
      </c>
      <c r="O34" s="41"/>
      <c r="P34" s="31"/>
      <c r="Q34" s="31"/>
    </row>
    <row r="35" spans="1:17" ht="21" customHeight="1">
      <c r="A35" s="37">
        <v>29</v>
      </c>
      <c r="B35" s="39" t="s">
        <v>40</v>
      </c>
      <c r="C35" s="27"/>
      <c r="D35" s="19">
        <v>877</v>
      </c>
      <c r="E35" s="12">
        <v>110</v>
      </c>
      <c r="F35" s="27"/>
      <c r="G35" s="37">
        <f t="shared" si="1"/>
        <v>987</v>
      </c>
      <c r="H35" s="37">
        <v>5.6</v>
      </c>
      <c r="I35" s="37">
        <v>100</v>
      </c>
      <c r="J35" s="37"/>
      <c r="K35" s="37">
        <f t="shared" si="4"/>
        <v>491120</v>
      </c>
      <c r="L35" s="37">
        <f t="shared" si="5"/>
        <v>61600</v>
      </c>
      <c r="M35" s="37"/>
      <c r="N35" s="37">
        <f t="shared" si="6"/>
        <v>552720</v>
      </c>
      <c r="O35" s="41"/>
      <c r="P35" s="31"/>
      <c r="Q35" s="31"/>
    </row>
    <row r="36" spans="1:17" ht="21" customHeight="1">
      <c r="A36" s="37">
        <v>30</v>
      </c>
      <c r="B36" s="39" t="s">
        <v>41</v>
      </c>
      <c r="C36" s="27"/>
      <c r="D36" s="19">
        <v>771</v>
      </c>
      <c r="E36" s="12">
        <v>118</v>
      </c>
      <c r="F36" s="27"/>
      <c r="G36" s="37">
        <f t="shared" si="1"/>
        <v>889</v>
      </c>
      <c r="H36" s="37">
        <v>5.6</v>
      </c>
      <c r="I36" s="37">
        <v>100</v>
      </c>
      <c r="J36" s="37"/>
      <c r="K36" s="37">
        <f t="shared" si="4"/>
        <v>431760</v>
      </c>
      <c r="L36" s="37">
        <f t="shared" si="5"/>
        <v>66080</v>
      </c>
      <c r="M36" s="37"/>
      <c r="N36" s="37">
        <f t="shared" si="6"/>
        <v>497840</v>
      </c>
      <c r="O36" s="41"/>
      <c r="P36" s="31"/>
      <c r="Q36" s="31"/>
    </row>
    <row r="37" spans="1:17" ht="21" customHeight="1">
      <c r="A37" s="37">
        <v>31</v>
      </c>
      <c r="B37" s="39" t="s">
        <v>42</v>
      </c>
      <c r="C37" s="27"/>
      <c r="D37" s="19">
        <v>1500</v>
      </c>
      <c r="E37" s="12">
        <v>168</v>
      </c>
      <c r="F37" s="27"/>
      <c r="G37" s="37">
        <f t="shared" si="1"/>
        <v>1668</v>
      </c>
      <c r="H37" s="37">
        <v>5.6</v>
      </c>
      <c r="I37" s="37">
        <v>100</v>
      </c>
      <c r="J37" s="37"/>
      <c r="K37" s="37">
        <f t="shared" si="4"/>
        <v>840000</v>
      </c>
      <c r="L37" s="37">
        <f t="shared" si="5"/>
        <v>94080</v>
      </c>
      <c r="M37" s="37"/>
      <c r="N37" s="37">
        <f t="shared" si="6"/>
        <v>934080</v>
      </c>
      <c r="O37" s="41"/>
      <c r="P37" s="31"/>
      <c r="Q37" s="31"/>
    </row>
    <row r="38" spans="1:17" ht="21" customHeight="1">
      <c r="A38" s="37">
        <v>32</v>
      </c>
      <c r="B38" s="24" t="s">
        <v>43</v>
      </c>
      <c r="C38" s="27"/>
      <c r="D38" s="19"/>
      <c r="E38" s="27"/>
      <c r="F38" s="19">
        <v>58</v>
      </c>
      <c r="G38" s="37">
        <f t="shared" si="1"/>
        <v>58</v>
      </c>
      <c r="H38" s="37">
        <v>5.6</v>
      </c>
      <c r="I38" s="37">
        <v>100</v>
      </c>
      <c r="J38" s="37"/>
      <c r="K38" s="37"/>
      <c r="L38" s="37"/>
      <c r="M38" s="36">
        <f>F38*100*5.6</f>
        <v>32480</v>
      </c>
      <c r="N38" s="37">
        <f t="shared" si="6"/>
        <v>32480</v>
      </c>
      <c r="O38" s="41"/>
      <c r="P38" s="31"/>
      <c r="Q38" s="31"/>
    </row>
  </sheetData>
  <mergeCells count="19">
    <mergeCell ref="A1:O1"/>
    <mergeCell ref="K2:O2"/>
    <mergeCell ref="C3:G3"/>
    <mergeCell ref="J3:N3"/>
    <mergeCell ref="D4:E4"/>
    <mergeCell ref="K4:L4"/>
    <mergeCell ref="G4:G5"/>
    <mergeCell ref="H3:H5"/>
    <mergeCell ref="I3:I5"/>
    <mergeCell ref="J4:J5"/>
    <mergeCell ref="M4:M5"/>
    <mergeCell ref="N4:N5"/>
    <mergeCell ref="O3:O6"/>
    <mergeCell ref="O7:O11"/>
    <mergeCell ref="A6:B6"/>
    <mergeCell ref="A3:A5"/>
    <mergeCell ref="B3:B5"/>
    <mergeCell ref="C4:C5"/>
    <mergeCell ref="F4:F5"/>
  </mergeCells>
  <phoneticPr fontId="12" type="noConversion"/>
  <pageMargins left="0.43263888888888902" right="0.35" top="0.98402777777777795" bottom="0.55069444444444404" header="0.70833333333333304" footer="0.389583333333333"/>
  <pageSetup paperSize="9" orientation="landscape"/>
  <headerFooter scaleWithDoc="0" alignWithMargins="0">
    <oddHeader>&amp;L&amp;8附表2：</oddHeader>
    <oddFooter>&amp;C&amp;8第 &amp;P 页，共 &amp;N 页</oddFooter>
  </headerFooter>
</worksheet>
</file>

<file path=xl/worksheets/sheet5.xml><?xml version="1.0" encoding="utf-8"?>
<worksheet xmlns="http://schemas.openxmlformats.org/spreadsheetml/2006/main" xmlns:r="http://schemas.openxmlformats.org/officeDocument/2006/relationships">
  <dimension ref="A1:XDT32"/>
  <sheetViews>
    <sheetView showZeros="0" workbookViewId="0">
      <selection activeCell="P6" sqref="P6:R31"/>
    </sheetView>
  </sheetViews>
  <sheetFormatPr defaultColWidth="9" defaultRowHeight="14.25"/>
  <cols>
    <col min="1" max="1" width="4.875" style="17" customWidth="1"/>
    <col min="2" max="2" width="17.125" style="18" customWidth="1"/>
    <col min="3" max="3" width="8.375" style="2" customWidth="1"/>
    <col min="4" max="4" width="7.625" style="2" customWidth="1"/>
    <col min="5" max="5" width="8" style="2" customWidth="1"/>
    <col min="6" max="6" width="8.125" style="1" customWidth="1"/>
    <col min="7" max="7" width="7.375" style="1" customWidth="1"/>
    <col min="8" max="8" width="7.625" style="1" customWidth="1"/>
    <col min="9" max="9" width="6.75" style="2" customWidth="1"/>
    <col min="10" max="10" width="7.375" style="2" customWidth="1"/>
    <col min="11" max="12" width="8.625" style="2" customWidth="1"/>
    <col min="13" max="13" width="8.875" style="2" customWidth="1"/>
    <col min="14" max="14" width="10.25" style="2" customWidth="1"/>
    <col min="15" max="15" width="8" style="2" customWidth="1"/>
    <col min="16" max="16" width="12.25" style="62" customWidth="1"/>
    <col min="17" max="17" width="15" style="2" customWidth="1"/>
    <col min="18" max="20" width="12.625" style="2"/>
    <col min="21" max="16348" width="9" style="2"/>
  </cols>
  <sheetData>
    <row r="1" spans="1:17" ht="24" customHeight="1">
      <c r="A1" s="98" t="s">
        <v>76</v>
      </c>
      <c r="B1" s="99"/>
      <c r="C1" s="98"/>
      <c r="D1" s="98"/>
      <c r="E1" s="98"/>
      <c r="F1" s="98"/>
      <c r="G1" s="98"/>
      <c r="H1" s="98"/>
      <c r="I1" s="98"/>
      <c r="J1" s="98"/>
      <c r="K1" s="98"/>
      <c r="L1" s="98"/>
      <c r="M1" s="98"/>
      <c r="N1" s="98"/>
      <c r="O1" s="98"/>
    </row>
    <row r="2" spans="1:17">
      <c r="N2" s="2" t="s">
        <v>77</v>
      </c>
    </row>
    <row r="3" spans="1:17" ht="17.100000000000001" customHeight="1">
      <c r="A3" s="71" t="s">
        <v>1</v>
      </c>
      <c r="B3" s="100" t="s">
        <v>78</v>
      </c>
      <c r="C3" s="71" t="s">
        <v>79</v>
      </c>
      <c r="D3" s="71"/>
      <c r="E3" s="71"/>
      <c r="F3" s="100" t="s">
        <v>80</v>
      </c>
      <c r="G3" s="100"/>
      <c r="H3" s="100"/>
      <c r="I3" s="71" t="s">
        <v>81</v>
      </c>
      <c r="J3" s="71" t="s">
        <v>82</v>
      </c>
      <c r="K3" s="71" t="s">
        <v>83</v>
      </c>
      <c r="L3" s="71"/>
      <c r="M3" s="71"/>
      <c r="N3" s="71"/>
      <c r="O3" s="100" t="s">
        <v>6</v>
      </c>
    </row>
    <row r="4" spans="1:17" ht="18" customHeight="1">
      <c r="A4" s="71"/>
      <c r="B4" s="100"/>
      <c r="C4" s="19" t="s">
        <v>62</v>
      </c>
      <c r="D4" s="19" t="s">
        <v>63</v>
      </c>
      <c r="E4" s="19" t="s">
        <v>74</v>
      </c>
      <c r="F4" s="19" t="s">
        <v>62</v>
      </c>
      <c r="G4" s="19" t="s">
        <v>63</v>
      </c>
      <c r="H4" s="19" t="s">
        <v>74</v>
      </c>
      <c r="I4" s="71"/>
      <c r="J4" s="71"/>
      <c r="K4" s="28" t="s">
        <v>62</v>
      </c>
      <c r="L4" s="28" t="s">
        <v>63</v>
      </c>
      <c r="M4" s="28" t="s">
        <v>74</v>
      </c>
      <c r="N4" s="28" t="s">
        <v>84</v>
      </c>
      <c r="O4" s="100"/>
    </row>
    <row r="5" spans="1:17" ht="15.95" customHeight="1">
      <c r="A5" s="100" t="s">
        <v>85</v>
      </c>
      <c r="B5" s="101"/>
      <c r="C5" s="21">
        <f t="shared" ref="C5:H5" si="0">SUM(C6:C32)</f>
        <v>8154</v>
      </c>
      <c r="D5" s="21">
        <f t="shared" si="0"/>
        <v>22038</v>
      </c>
      <c r="E5" s="21">
        <f t="shared" si="0"/>
        <v>58</v>
      </c>
      <c r="F5" s="21">
        <f t="shared" si="0"/>
        <v>345</v>
      </c>
      <c r="G5" s="21">
        <f t="shared" si="0"/>
        <v>928</v>
      </c>
      <c r="H5" s="21">
        <f t="shared" si="0"/>
        <v>3</v>
      </c>
      <c r="I5" s="21">
        <v>5</v>
      </c>
      <c r="J5" s="21">
        <v>100</v>
      </c>
      <c r="K5" s="21">
        <f t="shared" ref="K5:N5" si="1">SUM(K6:K32)</f>
        <v>172500</v>
      </c>
      <c r="L5" s="21">
        <f t="shared" si="1"/>
        <v>464000</v>
      </c>
      <c r="M5" s="21">
        <f t="shared" si="1"/>
        <v>1500</v>
      </c>
      <c r="N5" s="21">
        <f t="shared" si="1"/>
        <v>638000</v>
      </c>
      <c r="O5" s="21"/>
    </row>
    <row r="6" spans="1:17" s="16" customFormat="1" ht="15.95" customHeight="1">
      <c r="A6" s="20">
        <v>1</v>
      </c>
      <c r="B6" s="22" t="s">
        <v>17</v>
      </c>
      <c r="C6" s="20">
        <v>1199</v>
      </c>
      <c r="D6" s="23"/>
      <c r="E6" s="23"/>
      <c r="F6" s="20">
        <v>50</v>
      </c>
      <c r="G6" s="20">
        <v>0</v>
      </c>
      <c r="H6" s="20">
        <v>0</v>
      </c>
      <c r="I6" s="20">
        <v>5</v>
      </c>
      <c r="J6" s="20">
        <v>100</v>
      </c>
      <c r="K6" s="20">
        <f t="shared" ref="K6:K32" si="2">J6*I6*F6</f>
        <v>25000</v>
      </c>
      <c r="L6" s="20">
        <f t="shared" ref="L6:L32" si="3">J6*I6*G6</f>
        <v>0</v>
      </c>
      <c r="M6" s="20">
        <f t="shared" ref="M6:M32" si="4">J6*I6*H6</f>
        <v>0</v>
      </c>
      <c r="N6" s="20">
        <f t="shared" ref="N6:N32" si="5">J6*I6*(H6+G6+F6)</f>
        <v>25000</v>
      </c>
      <c r="O6" s="21"/>
      <c r="P6" s="63"/>
      <c r="Q6" s="63"/>
    </row>
    <row r="7" spans="1:17" s="16" customFormat="1" ht="15.95" customHeight="1">
      <c r="A7" s="20">
        <v>2</v>
      </c>
      <c r="B7" s="22" t="s">
        <v>18</v>
      </c>
      <c r="C7" s="20">
        <v>658</v>
      </c>
      <c r="D7" s="23"/>
      <c r="E7" s="23"/>
      <c r="F7" s="20">
        <v>28</v>
      </c>
      <c r="G7" s="20">
        <v>0</v>
      </c>
      <c r="H7" s="20">
        <v>0</v>
      </c>
      <c r="I7" s="20">
        <v>5</v>
      </c>
      <c r="J7" s="20">
        <v>100</v>
      </c>
      <c r="K7" s="20">
        <f t="shared" si="2"/>
        <v>14000</v>
      </c>
      <c r="L7" s="20">
        <f t="shared" si="3"/>
        <v>0</v>
      </c>
      <c r="M7" s="20">
        <f t="shared" si="4"/>
        <v>0</v>
      </c>
      <c r="N7" s="20">
        <f t="shared" si="5"/>
        <v>14000</v>
      </c>
      <c r="O7" s="20"/>
      <c r="P7" s="63"/>
      <c r="Q7" s="63"/>
    </row>
    <row r="8" spans="1:17" s="16" customFormat="1" ht="15.95" customHeight="1">
      <c r="A8" s="20">
        <v>3</v>
      </c>
      <c r="B8" s="22" t="s">
        <v>19</v>
      </c>
      <c r="C8" s="20">
        <v>228</v>
      </c>
      <c r="D8" s="23"/>
      <c r="E8" s="23"/>
      <c r="F8" s="20">
        <v>10</v>
      </c>
      <c r="G8" s="20">
        <v>0</v>
      </c>
      <c r="H8" s="20">
        <v>0</v>
      </c>
      <c r="I8" s="20">
        <v>5</v>
      </c>
      <c r="J8" s="20">
        <v>100</v>
      </c>
      <c r="K8" s="20">
        <f t="shared" si="2"/>
        <v>5000</v>
      </c>
      <c r="L8" s="20">
        <f t="shared" si="3"/>
        <v>0</v>
      </c>
      <c r="M8" s="20">
        <f t="shared" si="4"/>
        <v>0</v>
      </c>
      <c r="N8" s="20">
        <f t="shared" si="5"/>
        <v>5000</v>
      </c>
      <c r="O8" s="20"/>
      <c r="P8" s="63"/>
      <c r="Q8" s="63"/>
    </row>
    <row r="9" spans="1:17" s="16" customFormat="1" ht="15.95" customHeight="1">
      <c r="A9" s="20">
        <v>4</v>
      </c>
      <c r="B9" s="22" t="s">
        <v>20</v>
      </c>
      <c r="C9" s="20">
        <v>1361</v>
      </c>
      <c r="D9" s="23"/>
      <c r="E9" s="23"/>
      <c r="F9" s="20">
        <v>57</v>
      </c>
      <c r="G9" s="20">
        <v>0</v>
      </c>
      <c r="H9" s="20">
        <v>0</v>
      </c>
      <c r="I9" s="20">
        <v>5</v>
      </c>
      <c r="J9" s="20">
        <v>100</v>
      </c>
      <c r="K9" s="20">
        <f t="shared" si="2"/>
        <v>28500</v>
      </c>
      <c r="L9" s="20">
        <f t="shared" si="3"/>
        <v>0</v>
      </c>
      <c r="M9" s="20">
        <f t="shared" si="4"/>
        <v>0</v>
      </c>
      <c r="N9" s="20">
        <f t="shared" si="5"/>
        <v>28500</v>
      </c>
      <c r="O9" s="20"/>
      <c r="P9" s="63"/>
      <c r="Q9" s="63"/>
    </row>
    <row r="10" spans="1:17" s="16" customFormat="1" ht="15.95" customHeight="1">
      <c r="A10" s="20">
        <v>5</v>
      </c>
      <c r="B10" s="22" t="s">
        <v>21</v>
      </c>
      <c r="C10" s="20">
        <v>613</v>
      </c>
      <c r="D10" s="23"/>
      <c r="E10" s="23"/>
      <c r="F10" s="20">
        <v>26</v>
      </c>
      <c r="G10" s="20">
        <v>0</v>
      </c>
      <c r="H10" s="20">
        <v>0</v>
      </c>
      <c r="I10" s="20">
        <v>5</v>
      </c>
      <c r="J10" s="20">
        <v>100</v>
      </c>
      <c r="K10" s="20">
        <f t="shared" si="2"/>
        <v>13000</v>
      </c>
      <c r="L10" s="20">
        <f t="shared" si="3"/>
        <v>0</v>
      </c>
      <c r="M10" s="20">
        <f t="shared" si="4"/>
        <v>0</v>
      </c>
      <c r="N10" s="20">
        <f t="shared" si="5"/>
        <v>13000</v>
      </c>
      <c r="O10" s="20"/>
      <c r="P10" s="63"/>
      <c r="Q10" s="63"/>
    </row>
    <row r="11" spans="1:17" s="16" customFormat="1" ht="15.95" customHeight="1">
      <c r="A11" s="20">
        <v>6</v>
      </c>
      <c r="B11" s="22" t="s">
        <v>22</v>
      </c>
      <c r="C11" s="20">
        <v>1510</v>
      </c>
      <c r="D11" s="23"/>
      <c r="E11" s="23"/>
      <c r="F11" s="20">
        <v>63</v>
      </c>
      <c r="G11" s="20">
        <v>0</v>
      </c>
      <c r="H11" s="20">
        <v>0</v>
      </c>
      <c r="I11" s="20">
        <v>5</v>
      </c>
      <c r="J11" s="20">
        <v>100</v>
      </c>
      <c r="K11" s="20">
        <f t="shared" si="2"/>
        <v>31500</v>
      </c>
      <c r="L11" s="20">
        <f t="shared" si="3"/>
        <v>0</v>
      </c>
      <c r="M11" s="20">
        <f t="shared" si="4"/>
        <v>0</v>
      </c>
      <c r="N11" s="20">
        <f t="shared" si="5"/>
        <v>31500</v>
      </c>
      <c r="O11" s="20"/>
      <c r="P11" s="63"/>
      <c r="Q11" s="63"/>
    </row>
    <row r="12" spans="1:17" s="16" customFormat="1" ht="15.95" customHeight="1">
      <c r="A12" s="20">
        <v>7</v>
      </c>
      <c r="B12" s="22" t="s">
        <v>23</v>
      </c>
      <c r="C12" s="19"/>
      <c r="D12" s="23"/>
      <c r="E12" s="23"/>
      <c r="F12" s="20"/>
      <c r="G12" s="20">
        <v>0</v>
      </c>
      <c r="H12" s="20">
        <v>0</v>
      </c>
      <c r="I12" s="20">
        <v>5</v>
      </c>
      <c r="J12" s="20">
        <v>100</v>
      </c>
      <c r="K12" s="20">
        <f t="shared" si="2"/>
        <v>0</v>
      </c>
      <c r="L12" s="20">
        <f t="shared" si="3"/>
        <v>0</v>
      </c>
      <c r="M12" s="20">
        <f t="shared" si="4"/>
        <v>0</v>
      </c>
      <c r="N12" s="20">
        <f t="shared" si="5"/>
        <v>0</v>
      </c>
      <c r="O12" s="20"/>
      <c r="P12" s="63"/>
      <c r="Q12" s="63"/>
    </row>
    <row r="13" spans="1:17" s="16" customFormat="1" ht="15.95" customHeight="1">
      <c r="A13" s="20">
        <v>8</v>
      </c>
      <c r="B13" s="22" t="s">
        <v>24</v>
      </c>
      <c r="C13" s="20">
        <v>1045</v>
      </c>
      <c r="D13" s="23"/>
      <c r="E13" s="23"/>
      <c r="F13" s="20">
        <v>44</v>
      </c>
      <c r="G13" s="20">
        <v>0</v>
      </c>
      <c r="H13" s="20">
        <v>0</v>
      </c>
      <c r="I13" s="20">
        <v>5</v>
      </c>
      <c r="J13" s="20">
        <v>100</v>
      </c>
      <c r="K13" s="20">
        <f t="shared" si="2"/>
        <v>22000</v>
      </c>
      <c r="L13" s="20">
        <f t="shared" si="3"/>
        <v>0</v>
      </c>
      <c r="M13" s="20">
        <f t="shared" si="4"/>
        <v>0</v>
      </c>
      <c r="N13" s="20">
        <f t="shared" si="5"/>
        <v>22000</v>
      </c>
      <c r="O13" s="20"/>
      <c r="P13" s="63"/>
      <c r="Q13" s="63"/>
    </row>
    <row r="14" spans="1:17" s="16" customFormat="1" ht="15.95" customHeight="1">
      <c r="A14" s="20">
        <v>9</v>
      </c>
      <c r="B14" s="24" t="s">
        <v>25</v>
      </c>
      <c r="C14" s="20">
        <v>517</v>
      </c>
      <c r="D14" s="19">
        <v>2291</v>
      </c>
      <c r="E14" s="23"/>
      <c r="F14" s="20">
        <v>22</v>
      </c>
      <c r="G14" s="20">
        <v>96</v>
      </c>
      <c r="H14" s="20">
        <v>0</v>
      </c>
      <c r="I14" s="20">
        <v>5</v>
      </c>
      <c r="J14" s="20">
        <v>100</v>
      </c>
      <c r="K14" s="20">
        <f t="shared" si="2"/>
        <v>11000</v>
      </c>
      <c r="L14" s="20">
        <f t="shared" si="3"/>
        <v>48000</v>
      </c>
      <c r="M14" s="20">
        <f t="shared" si="4"/>
        <v>0</v>
      </c>
      <c r="N14" s="20">
        <f t="shared" si="5"/>
        <v>59000</v>
      </c>
      <c r="O14" s="20"/>
      <c r="P14" s="63"/>
      <c r="Q14" s="63"/>
    </row>
    <row r="15" spans="1:17" s="16" customFormat="1" ht="15.95" customHeight="1">
      <c r="A15" s="20">
        <v>10</v>
      </c>
      <c r="B15" s="24" t="s">
        <v>26</v>
      </c>
      <c r="C15" s="20">
        <v>442</v>
      </c>
      <c r="D15" s="19">
        <v>399</v>
      </c>
      <c r="E15" s="23"/>
      <c r="F15" s="20">
        <v>19</v>
      </c>
      <c r="G15" s="20">
        <v>17</v>
      </c>
      <c r="H15" s="20">
        <v>0</v>
      </c>
      <c r="I15" s="20">
        <v>5</v>
      </c>
      <c r="J15" s="20">
        <v>100</v>
      </c>
      <c r="K15" s="20">
        <f t="shared" si="2"/>
        <v>9500</v>
      </c>
      <c r="L15" s="20">
        <f t="shared" si="3"/>
        <v>8500</v>
      </c>
      <c r="M15" s="20">
        <f t="shared" si="4"/>
        <v>0</v>
      </c>
      <c r="N15" s="20">
        <f t="shared" si="5"/>
        <v>18000</v>
      </c>
      <c r="O15" s="20"/>
      <c r="P15" s="63"/>
      <c r="Q15" s="63"/>
    </row>
    <row r="16" spans="1:17" s="16" customFormat="1" ht="15.95" customHeight="1">
      <c r="A16" s="20">
        <v>11</v>
      </c>
      <c r="B16" s="24" t="s">
        <v>27</v>
      </c>
      <c r="C16" s="20">
        <v>347</v>
      </c>
      <c r="D16" s="25">
        <v>913</v>
      </c>
      <c r="E16" s="23"/>
      <c r="F16" s="20">
        <v>15</v>
      </c>
      <c r="G16" s="20">
        <v>39</v>
      </c>
      <c r="H16" s="20">
        <v>0</v>
      </c>
      <c r="I16" s="20">
        <v>5</v>
      </c>
      <c r="J16" s="20">
        <v>100</v>
      </c>
      <c r="K16" s="20">
        <f t="shared" si="2"/>
        <v>7500</v>
      </c>
      <c r="L16" s="20">
        <f t="shared" si="3"/>
        <v>19500</v>
      </c>
      <c r="M16" s="20">
        <f t="shared" si="4"/>
        <v>0</v>
      </c>
      <c r="N16" s="20">
        <f t="shared" si="5"/>
        <v>27000</v>
      </c>
      <c r="O16" s="20"/>
      <c r="P16" s="63"/>
      <c r="Q16" s="63"/>
    </row>
    <row r="17" spans="1:20" s="16" customFormat="1" ht="15.95" customHeight="1">
      <c r="A17" s="20">
        <v>12</v>
      </c>
      <c r="B17" s="24" t="s">
        <v>28</v>
      </c>
      <c r="C17" s="20"/>
      <c r="D17" s="19">
        <v>356</v>
      </c>
      <c r="E17" s="23"/>
      <c r="F17" s="20"/>
      <c r="G17" s="20">
        <v>15</v>
      </c>
      <c r="H17" s="20">
        <v>0</v>
      </c>
      <c r="I17" s="20">
        <v>5</v>
      </c>
      <c r="J17" s="20">
        <v>100</v>
      </c>
      <c r="K17" s="20">
        <f t="shared" si="2"/>
        <v>0</v>
      </c>
      <c r="L17" s="20">
        <f t="shared" si="3"/>
        <v>7500</v>
      </c>
      <c r="M17" s="20">
        <f t="shared" si="4"/>
        <v>0</v>
      </c>
      <c r="N17" s="20">
        <f t="shared" si="5"/>
        <v>7500</v>
      </c>
      <c r="O17" s="20"/>
      <c r="P17" s="63"/>
      <c r="Q17" s="63"/>
    </row>
    <row r="18" spans="1:20" s="16" customFormat="1" ht="15.95" customHeight="1">
      <c r="A18" s="20">
        <v>13</v>
      </c>
      <c r="B18" s="24" t="s">
        <v>29</v>
      </c>
      <c r="C18" s="20">
        <v>178</v>
      </c>
      <c r="D18" s="19">
        <v>264</v>
      </c>
      <c r="E18" s="23"/>
      <c r="F18" s="20">
        <v>8</v>
      </c>
      <c r="G18" s="20">
        <v>11</v>
      </c>
      <c r="H18" s="20">
        <v>0</v>
      </c>
      <c r="I18" s="20">
        <v>5</v>
      </c>
      <c r="J18" s="20">
        <v>100</v>
      </c>
      <c r="K18" s="20">
        <f t="shared" si="2"/>
        <v>4000</v>
      </c>
      <c r="L18" s="20">
        <f t="shared" si="3"/>
        <v>5500</v>
      </c>
      <c r="M18" s="20">
        <f t="shared" si="4"/>
        <v>0</v>
      </c>
      <c r="N18" s="20">
        <f t="shared" si="5"/>
        <v>9500</v>
      </c>
      <c r="O18" s="20"/>
      <c r="P18" s="63"/>
      <c r="Q18" s="63"/>
    </row>
    <row r="19" spans="1:20" s="16" customFormat="1" ht="15.95" customHeight="1">
      <c r="A19" s="20">
        <v>14</v>
      </c>
      <c r="B19" s="24" t="s">
        <v>30</v>
      </c>
      <c r="C19" s="20">
        <v>56</v>
      </c>
      <c r="D19" s="19">
        <v>171</v>
      </c>
      <c r="E19" s="23"/>
      <c r="F19" s="20">
        <v>3</v>
      </c>
      <c r="G19" s="20">
        <v>8</v>
      </c>
      <c r="H19" s="20">
        <v>0</v>
      </c>
      <c r="I19" s="20">
        <v>5</v>
      </c>
      <c r="J19" s="20">
        <v>100</v>
      </c>
      <c r="K19" s="20">
        <f t="shared" si="2"/>
        <v>1500</v>
      </c>
      <c r="L19" s="20">
        <f t="shared" si="3"/>
        <v>4000</v>
      </c>
      <c r="M19" s="20">
        <f t="shared" si="4"/>
        <v>0</v>
      </c>
      <c r="N19" s="20">
        <f t="shared" si="5"/>
        <v>5500</v>
      </c>
      <c r="O19" s="20"/>
      <c r="P19" s="63"/>
      <c r="Q19" s="63"/>
    </row>
    <row r="20" spans="1:20" s="16" customFormat="1" ht="15.95" customHeight="1">
      <c r="A20" s="20">
        <v>15</v>
      </c>
      <c r="B20" s="22" t="s">
        <v>31</v>
      </c>
      <c r="C20" s="19"/>
      <c r="D20" s="19">
        <v>2002</v>
      </c>
      <c r="E20" s="23"/>
      <c r="F20" s="20"/>
      <c r="G20" s="20">
        <v>84</v>
      </c>
      <c r="H20" s="20">
        <v>0</v>
      </c>
      <c r="I20" s="20">
        <v>5</v>
      </c>
      <c r="J20" s="20">
        <v>100</v>
      </c>
      <c r="K20" s="20">
        <f t="shared" si="2"/>
        <v>0</v>
      </c>
      <c r="L20" s="20">
        <f t="shared" si="3"/>
        <v>42000</v>
      </c>
      <c r="M20" s="20">
        <f t="shared" si="4"/>
        <v>0</v>
      </c>
      <c r="N20" s="20">
        <f t="shared" si="5"/>
        <v>42000</v>
      </c>
      <c r="O20" s="20"/>
      <c r="P20" s="63"/>
      <c r="Q20" s="63"/>
    </row>
    <row r="21" spans="1:20" s="16" customFormat="1">
      <c r="A21" s="20">
        <v>16</v>
      </c>
      <c r="B21" s="26" t="s">
        <v>32</v>
      </c>
      <c r="C21" s="23"/>
      <c r="D21" s="19">
        <v>95</v>
      </c>
      <c r="E21" s="23"/>
      <c r="F21" s="20">
        <v>0</v>
      </c>
      <c r="G21" s="20">
        <v>4</v>
      </c>
      <c r="H21" s="20">
        <v>0</v>
      </c>
      <c r="I21" s="20">
        <v>5</v>
      </c>
      <c r="J21" s="20">
        <v>100</v>
      </c>
      <c r="K21" s="20">
        <f t="shared" si="2"/>
        <v>0</v>
      </c>
      <c r="L21" s="20">
        <f t="shared" si="3"/>
        <v>2000</v>
      </c>
      <c r="M21" s="20">
        <f t="shared" si="4"/>
        <v>0</v>
      </c>
      <c r="N21" s="20">
        <f t="shared" si="5"/>
        <v>2000</v>
      </c>
      <c r="O21" s="29"/>
      <c r="P21" s="63"/>
      <c r="Q21" s="63"/>
    </row>
    <row r="22" spans="1:20" s="16" customFormat="1">
      <c r="A22" s="20">
        <v>17</v>
      </c>
      <c r="B22" s="26" t="s">
        <v>33</v>
      </c>
      <c r="C22" s="27"/>
      <c r="D22" s="19">
        <v>1898</v>
      </c>
      <c r="E22" s="27"/>
      <c r="F22" s="20">
        <v>0</v>
      </c>
      <c r="G22" s="20">
        <v>80</v>
      </c>
      <c r="H22" s="20">
        <v>0</v>
      </c>
      <c r="I22" s="20">
        <v>5</v>
      </c>
      <c r="J22" s="20">
        <v>100</v>
      </c>
      <c r="K22" s="20">
        <f t="shared" si="2"/>
        <v>0</v>
      </c>
      <c r="L22" s="20">
        <f t="shared" si="3"/>
        <v>40000</v>
      </c>
      <c r="M22" s="20">
        <f t="shared" si="4"/>
        <v>0</v>
      </c>
      <c r="N22" s="20">
        <f t="shared" si="5"/>
        <v>40000</v>
      </c>
      <c r="O22" s="29"/>
      <c r="P22" s="63"/>
      <c r="Q22" s="63"/>
    </row>
    <row r="23" spans="1:20" s="16" customFormat="1">
      <c r="A23" s="20">
        <v>18</v>
      </c>
      <c r="B23" s="26" t="s">
        <v>34</v>
      </c>
      <c r="C23" s="27"/>
      <c r="D23" s="19">
        <v>1015</v>
      </c>
      <c r="E23" s="27"/>
      <c r="F23" s="20">
        <v>0</v>
      </c>
      <c r="G23" s="20">
        <v>43</v>
      </c>
      <c r="H23" s="20">
        <v>0</v>
      </c>
      <c r="I23" s="20">
        <v>5</v>
      </c>
      <c r="J23" s="20">
        <v>100</v>
      </c>
      <c r="K23" s="20">
        <f t="shared" si="2"/>
        <v>0</v>
      </c>
      <c r="L23" s="20">
        <f t="shared" si="3"/>
        <v>21500</v>
      </c>
      <c r="M23" s="20">
        <f t="shared" si="4"/>
        <v>0</v>
      </c>
      <c r="N23" s="20">
        <f t="shared" si="5"/>
        <v>21500</v>
      </c>
      <c r="O23" s="29"/>
      <c r="P23" s="63"/>
      <c r="Q23" s="63"/>
    </row>
    <row r="24" spans="1:20">
      <c r="A24" s="20">
        <v>19</v>
      </c>
      <c r="B24" s="26" t="s">
        <v>35</v>
      </c>
      <c r="C24" s="27"/>
      <c r="D24" s="19">
        <v>231</v>
      </c>
      <c r="E24" s="27"/>
      <c r="F24" s="20">
        <v>0</v>
      </c>
      <c r="G24" s="20">
        <v>10</v>
      </c>
      <c r="H24" s="20">
        <v>0</v>
      </c>
      <c r="I24" s="20">
        <v>5</v>
      </c>
      <c r="J24" s="20">
        <v>100</v>
      </c>
      <c r="K24" s="20">
        <f t="shared" si="2"/>
        <v>0</v>
      </c>
      <c r="L24" s="20">
        <f t="shared" si="3"/>
        <v>5000</v>
      </c>
      <c r="M24" s="20">
        <f t="shared" si="4"/>
        <v>0</v>
      </c>
      <c r="N24" s="20">
        <f t="shared" si="5"/>
        <v>5000</v>
      </c>
      <c r="O24" s="30"/>
      <c r="P24" s="63"/>
      <c r="Q24" s="63"/>
      <c r="R24" s="16"/>
      <c r="S24" s="16"/>
      <c r="T24" s="16"/>
    </row>
    <row r="25" spans="1:20">
      <c r="A25" s="20">
        <v>20</v>
      </c>
      <c r="B25" s="26" t="s">
        <v>36</v>
      </c>
      <c r="C25" s="27"/>
      <c r="D25" s="19">
        <v>559</v>
      </c>
      <c r="E25" s="27"/>
      <c r="F25" s="20">
        <v>0</v>
      </c>
      <c r="G25" s="20">
        <v>24</v>
      </c>
      <c r="H25" s="20">
        <v>0</v>
      </c>
      <c r="I25" s="20">
        <v>5</v>
      </c>
      <c r="J25" s="20">
        <v>100</v>
      </c>
      <c r="K25" s="20">
        <f t="shared" si="2"/>
        <v>0</v>
      </c>
      <c r="L25" s="20">
        <f t="shared" si="3"/>
        <v>12000</v>
      </c>
      <c r="M25" s="20">
        <f t="shared" si="4"/>
        <v>0</v>
      </c>
      <c r="N25" s="20">
        <f t="shared" si="5"/>
        <v>12000</v>
      </c>
      <c r="O25" s="30"/>
      <c r="P25" s="63"/>
      <c r="Q25" s="63"/>
      <c r="R25" s="16"/>
      <c r="S25" s="16"/>
      <c r="T25" s="16"/>
    </row>
    <row r="26" spans="1:20">
      <c r="A26" s="20">
        <v>21</v>
      </c>
      <c r="B26" s="26" t="s">
        <v>37</v>
      </c>
      <c r="C26" s="27"/>
      <c r="D26" s="19">
        <v>3690</v>
      </c>
      <c r="E26" s="27"/>
      <c r="F26" s="20">
        <v>0</v>
      </c>
      <c r="G26" s="20">
        <v>154</v>
      </c>
      <c r="H26" s="20">
        <v>0</v>
      </c>
      <c r="I26" s="20">
        <v>5</v>
      </c>
      <c r="J26" s="20">
        <v>100</v>
      </c>
      <c r="K26" s="20">
        <f t="shared" si="2"/>
        <v>0</v>
      </c>
      <c r="L26" s="20">
        <f t="shared" si="3"/>
        <v>77000</v>
      </c>
      <c r="M26" s="20">
        <f t="shared" si="4"/>
        <v>0</v>
      </c>
      <c r="N26" s="20">
        <f t="shared" si="5"/>
        <v>77000</v>
      </c>
      <c r="O26" s="30"/>
      <c r="P26" s="63"/>
      <c r="Q26" s="63"/>
      <c r="R26" s="16"/>
      <c r="S26" s="16"/>
      <c r="T26" s="16"/>
    </row>
    <row r="27" spans="1:20">
      <c r="A27" s="20">
        <v>22</v>
      </c>
      <c r="B27" s="26" t="s">
        <v>38</v>
      </c>
      <c r="C27" s="27"/>
      <c r="D27" s="19">
        <v>2624</v>
      </c>
      <c r="E27" s="27"/>
      <c r="F27" s="20">
        <v>0</v>
      </c>
      <c r="G27" s="20">
        <v>110</v>
      </c>
      <c r="H27" s="20">
        <v>0</v>
      </c>
      <c r="I27" s="20">
        <v>5</v>
      </c>
      <c r="J27" s="20">
        <v>100</v>
      </c>
      <c r="K27" s="20">
        <f t="shared" si="2"/>
        <v>0</v>
      </c>
      <c r="L27" s="20">
        <f t="shared" si="3"/>
        <v>55000</v>
      </c>
      <c r="M27" s="20">
        <f t="shared" si="4"/>
        <v>0</v>
      </c>
      <c r="N27" s="20">
        <f t="shared" si="5"/>
        <v>55000</v>
      </c>
      <c r="O27" s="30"/>
      <c r="P27" s="63"/>
      <c r="Q27" s="63"/>
      <c r="R27" s="16"/>
      <c r="S27" s="16"/>
      <c r="T27" s="16"/>
    </row>
    <row r="28" spans="1:20">
      <c r="A28" s="20">
        <v>23</v>
      </c>
      <c r="B28" s="26" t="s">
        <v>39</v>
      </c>
      <c r="C28" s="27"/>
      <c r="D28" s="19">
        <v>2382</v>
      </c>
      <c r="E28" s="27"/>
      <c r="F28" s="20">
        <v>0</v>
      </c>
      <c r="G28" s="20">
        <v>100</v>
      </c>
      <c r="H28" s="20">
        <v>0</v>
      </c>
      <c r="I28" s="20">
        <v>5</v>
      </c>
      <c r="J28" s="20">
        <v>100</v>
      </c>
      <c r="K28" s="20">
        <f t="shared" si="2"/>
        <v>0</v>
      </c>
      <c r="L28" s="20">
        <f t="shared" si="3"/>
        <v>50000</v>
      </c>
      <c r="M28" s="20">
        <f t="shared" si="4"/>
        <v>0</v>
      </c>
      <c r="N28" s="20">
        <f t="shared" si="5"/>
        <v>50000</v>
      </c>
      <c r="O28" s="30"/>
      <c r="P28" s="63"/>
      <c r="Q28" s="63"/>
      <c r="R28" s="16"/>
      <c r="S28" s="16"/>
      <c r="T28" s="16"/>
    </row>
    <row r="29" spans="1:20">
      <c r="A29" s="20">
        <v>24</v>
      </c>
      <c r="B29" s="26" t="s">
        <v>40</v>
      </c>
      <c r="C29" s="27"/>
      <c r="D29" s="19">
        <v>877</v>
      </c>
      <c r="E29" s="27"/>
      <c r="F29" s="20">
        <v>0</v>
      </c>
      <c r="G29" s="20">
        <v>37</v>
      </c>
      <c r="H29" s="20">
        <v>0</v>
      </c>
      <c r="I29" s="20">
        <v>5</v>
      </c>
      <c r="J29" s="20">
        <v>100</v>
      </c>
      <c r="K29" s="20">
        <f t="shared" si="2"/>
        <v>0</v>
      </c>
      <c r="L29" s="20">
        <f t="shared" si="3"/>
        <v>18500</v>
      </c>
      <c r="M29" s="20">
        <f t="shared" si="4"/>
        <v>0</v>
      </c>
      <c r="N29" s="20">
        <f t="shared" si="5"/>
        <v>18500</v>
      </c>
      <c r="O29" s="30"/>
      <c r="P29" s="63"/>
      <c r="Q29" s="63"/>
      <c r="R29" s="16"/>
      <c r="S29" s="16"/>
      <c r="T29" s="16"/>
    </row>
    <row r="30" spans="1:20">
      <c r="A30" s="20">
        <v>25</v>
      </c>
      <c r="B30" s="26" t="s">
        <v>41</v>
      </c>
      <c r="C30" s="27"/>
      <c r="D30" s="19">
        <v>771</v>
      </c>
      <c r="E30" s="27"/>
      <c r="F30" s="20">
        <v>0</v>
      </c>
      <c r="G30" s="20">
        <v>33</v>
      </c>
      <c r="H30" s="20">
        <v>0</v>
      </c>
      <c r="I30" s="20">
        <v>5</v>
      </c>
      <c r="J30" s="20">
        <v>100</v>
      </c>
      <c r="K30" s="20">
        <f t="shared" si="2"/>
        <v>0</v>
      </c>
      <c r="L30" s="20">
        <f t="shared" si="3"/>
        <v>16500</v>
      </c>
      <c r="M30" s="20">
        <f t="shared" si="4"/>
        <v>0</v>
      </c>
      <c r="N30" s="20">
        <f t="shared" si="5"/>
        <v>16500</v>
      </c>
      <c r="O30" s="30"/>
      <c r="P30" s="63"/>
      <c r="Q30" s="63"/>
      <c r="R30" s="16"/>
      <c r="S30" s="16"/>
      <c r="T30" s="16"/>
    </row>
    <row r="31" spans="1:20">
      <c r="A31" s="20">
        <v>26</v>
      </c>
      <c r="B31" s="26" t="s">
        <v>42</v>
      </c>
      <c r="C31" s="27"/>
      <c r="D31" s="19">
        <v>1500</v>
      </c>
      <c r="E31" s="27"/>
      <c r="F31" s="20">
        <v>0</v>
      </c>
      <c r="G31" s="20">
        <v>63</v>
      </c>
      <c r="H31" s="20">
        <v>0</v>
      </c>
      <c r="I31" s="20">
        <v>5</v>
      </c>
      <c r="J31" s="20">
        <v>100</v>
      </c>
      <c r="K31" s="20">
        <f t="shared" si="2"/>
        <v>0</v>
      </c>
      <c r="L31" s="20">
        <f t="shared" si="3"/>
        <v>31500</v>
      </c>
      <c r="M31" s="20">
        <f t="shared" si="4"/>
        <v>0</v>
      </c>
      <c r="N31" s="20">
        <f t="shared" si="5"/>
        <v>31500</v>
      </c>
      <c r="O31" s="30"/>
      <c r="P31" s="63"/>
      <c r="Q31" s="63"/>
      <c r="R31" s="16"/>
      <c r="S31" s="16"/>
      <c r="T31" s="16"/>
    </row>
    <row r="32" spans="1:20">
      <c r="A32" s="20">
        <v>27</v>
      </c>
      <c r="B32" s="26" t="s">
        <v>43</v>
      </c>
      <c r="C32" s="27"/>
      <c r="D32" s="19"/>
      <c r="E32" s="27">
        <v>58</v>
      </c>
      <c r="F32" s="20">
        <v>0</v>
      </c>
      <c r="G32" s="20">
        <v>0</v>
      </c>
      <c r="H32" s="20">
        <v>3</v>
      </c>
      <c r="I32" s="20">
        <v>5</v>
      </c>
      <c r="J32" s="20">
        <v>100</v>
      </c>
      <c r="K32" s="20">
        <f t="shared" si="2"/>
        <v>0</v>
      </c>
      <c r="L32" s="20">
        <f t="shared" si="3"/>
        <v>0</v>
      </c>
      <c r="M32" s="20">
        <f t="shared" si="4"/>
        <v>1500</v>
      </c>
      <c r="N32" s="20">
        <f t="shared" si="5"/>
        <v>1500</v>
      </c>
      <c r="O32" s="30"/>
      <c r="P32" s="63">
        <f t="shared" ref="P32" si="6">F32*I32*J32</f>
        <v>0</v>
      </c>
      <c r="Q32" s="63">
        <f>G32*J32*I32</f>
        <v>0</v>
      </c>
      <c r="R32" s="16"/>
      <c r="S32" s="16"/>
      <c r="T32" s="16"/>
    </row>
  </sheetData>
  <mergeCells count="10">
    <mergeCell ref="A1:O1"/>
    <mergeCell ref="C3:E3"/>
    <mergeCell ref="F3:H3"/>
    <mergeCell ref="K3:N3"/>
    <mergeCell ref="A5:B5"/>
    <mergeCell ref="A3:A4"/>
    <mergeCell ref="B3:B4"/>
    <mergeCell ref="I3:I4"/>
    <mergeCell ref="J3:J4"/>
    <mergeCell ref="O3:O4"/>
  </mergeCells>
  <phoneticPr fontId="12" type="noConversion"/>
  <pageMargins left="0.55000000000000004" right="0.43" top="0.70833333333333304" bottom="0.12" header="0.51" footer="0.08"/>
  <pageSetup paperSize="9" orientation="landscape" r:id="rId1"/>
  <headerFooter scaleWithDoc="0" alignWithMargins="0">
    <oddHeader>&amp;L&amp;8附表3：</oddHeader>
  </headerFooter>
</worksheet>
</file>

<file path=xl/worksheets/sheet6.xml><?xml version="1.0" encoding="utf-8"?>
<worksheet xmlns="http://schemas.openxmlformats.org/spreadsheetml/2006/main" xmlns:r="http://schemas.openxmlformats.org/officeDocument/2006/relationships">
  <dimension ref="A1:XEZ22"/>
  <sheetViews>
    <sheetView workbookViewId="0">
      <selection activeCell="I10" sqref="I10"/>
    </sheetView>
  </sheetViews>
  <sheetFormatPr defaultColWidth="9" defaultRowHeight="14.25"/>
  <cols>
    <col min="1" max="1" width="5.375" style="1" customWidth="1"/>
    <col min="2" max="2" width="27.625" style="1" customWidth="1"/>
    <col min="3" max="3" width="21.875" style="2" customWidth="1"/>
    <col min="4" max="4" width="13.375" style="1" customWidth="1"/>
    <col min="5" max="5" width="13.125" style="2" customWidth="1"/>
    <col min="6" max="6" width="12.375" style="2" customWidth="1"/>
    <col min="7" max="7" width="13.25" style="2" customWidth="1"/>
    <col min="8" max="8" width="14.75" style="2" customWidth="1"/>
    <col min="9" max="9" width="6" style="2" customWidth="1"/>
    <col min="10" max="10" width="9" style="2"/>
    <col min="11" max="11" width="12.625" style="2"/>
    <col min="12" max="13" width="9" style="2"/>
    <col min="14" max="14" width="12.625" style="2"/>
    <col min="15" max="16380" width="9" style="2"/>
  </cols>
  <sheetData>
    <row r="1" spans="1:8" ht="41.1" customHeight="1">
      <c r="A1" s="102" t="s">
        <v>86</v>
      </c>
      <c r="B1" s="102"/>
      <c r="C1" s="102"/>
      <c r="D1" s="102"/>
      <c r="E1" s="102"/>
      <c r="F1" s="102"/>
      <c r="G1" s="102"/>
      <c r="H1" s="102"/>
    </row>
    <row r="2" spans="1:8" ht="12.95" customHeight="1">
      <c r="A2" s="3"/>
      <c r="B2" s="3"/>
      <c r="C2" s="3"/>
      <c r="D2" s="3"/>
      <c r="E2" s="3"/>
      <c r="F2" s="3"/>
      <c r="G2" s="4">
        <v>44465</v>
      </c>
      <c r="H2" s="3"/>
    </row>
    <row r="3" spans="1:8" ht="35.1" customHeight="1">
      <c r="A3" s="5" t="s">
        <v>1</v>
      </c>
      <c r="B3" s="6" t="s">
        <v>78</v>
      </c>
      <c r="C3" s="5" t="s">
        <v>87</v>
      </c>
      <c r="D3" s="7" t="s">
        <v>88</v>
      </c>
      <c r="E3" s="8" t="s">
        <v>81</v>
      </c>
      <c r="F3" s="8" t="s">
        <v>89</v>
      </c>
      <c r="G3" s="9" t="s">
        <v>90</v>
      </c>
      <c r="H3" s="6" t="s">
        <v>6</v>
      </c>
    </row>
    <row r="4" spans="1:8" ht="21" customHeight="1">
      <c r="A4" s="103" t="s">
        <v>85</v>
      </c>
      <c r="B4" s="104"/>
      <c r="C4" s="6">
        <f>SUM(C5:C22)</f>
        <v>2120</v>
      </c>
      <c r="D4" s="6">
        <f>SUM(D5:D22)</f>
        <v>95</v>
      </c>
      <c r="E4" s="6"/>
      <c r="F4" s="6">
        <v>100</v>
      </c>
      <c r="G4" s="6">
        <f>SUM(G5:G22)</f>
        <v>47500</v>
      </c>
      <c r="H4" s="6"/>
    </row>
    <row r="5" spans="1:8" ht="21" customHeight="1">
      <c r="A5" s="10">
        <v>1</v>
      </c>
      <c r="B5" s="11" t="s">
        <v>91</v>
      </c>
      <c r="C5" s="12">
        <v>190</v>
      </c>
      <c r="D5" s="13">
        <v>8</v>
      </c>
      <c r="E5" s="13">
        <v>5</v>
      </c>
      <c r="F5" s="13">
        <v>100</v>
      </c>
      <c r="G5" s="13">
        <f>F5*E5*D5</f>
        <v>4000</v>
      </c>
      <c r="H5" s="14"/>
    </row>
    <row r="6" spans="1:8" ht="21" customHeight="1">
      <c r="A6" s="10">
        <v>2</v>
      </c>
      <c r="B6" s="11" t="s">
        <v>92</v>
      </c>
      <c r="C6" s="12">
        <v>76</v>
      </c>
      <c r="D6" s="13">
        <v>4</v>
      </c>
      <c r="E6" s="13">
        <v>5</v>
      </c>
      <c r="F6" s="13">
        <v>100</v>
      </c>
      <c r="G6" s="13">
        <f t="shared" ref="G6:G22" si="0">F6*E6*D6</f>
        <v>2000</v>
      </c>
      <c r="H6" s="14"/>
    </row>
    <row r="7" spans="1:8" ht="21" customHeight="1">
      <c r="A7" s="10">
        <v>3</v>
      </c>
      <c r="B7" s="11" t="s">
        <v>93</v>
      </c>
      <c r="C7" s="12">
        <v>44</v>
      </c>
      <c r="D7" s="13">
        <v>2</v>
      </c>
      <c r="E7" s="13">
        <v>5</v>
      </c>
      <c r="F7" s="13">
        <v>100</v>
      </c>
      <c r="G7" s="13">
        <f t="shared" si="0"/>
        <v>1000</v>
      </c>
      <c r="H7" s="14"/>
    </row>
    <row r="8" spans="1:8" ht="21" customHeight="1">
      <c r="A8" s="10">
        <v>4</v>
      </c>
      <c r="B8" s="11" t="s">
        <v>94</v>
      </c>
      <c r="C8" s="12">
        <v>49</v>
      </c>
      <c r="D8" s="13">
        <v>3</v>
      </c>
      <c r="E8" s="13">
        <v>5</v>
      </c>
      <c r="F8" s="13">
        <v>100</v>
      </c>
      <c r="G8" s="13">
        <f t="shared" si="0"/>
        <v>1500</v>
      </c>
      <c r="H8" s="14"/>
    </row>
    <row r="9" spans="1:8" ht="21" customHeight="1">
      <c r="A9" s="10">
        <v>5</v>
      </c>
      <c r="B9" s="11" t="s">
        <v>95</v>
      </c>
      <c r="C9" s="12">
        <v>63</v>
      </c>
      <c r="D9" s="13">
        <v>3</v>
      </c>
      <c r="E9" s="13">
        <v>5</v>
      </c>
      <c r="F9" s="13">
        <v>100</v>
      </c>
      <c r="G9" s="13">
        <f t="shared" si="0"/>
        <v>1500</v>
      </c>
      <c r="H9" s="14"/>
    </row>
    <row r="10" spans="1:8" ht="21" customHeight="1">
      <c r="A10" s="10">
        <v>6</v>
      </c>
      <c r="B10" s="11" t="s">
        <v>96</v>
      </c>
      <c r="C10" s="12">
        <v>46</v>
      </c>
      <c r="D10" s="13">
        <v>2</v>
      </c>
      <c r="E10" s="13">
        <v>5</v>
      </c>
      <c r="F10" s="13">
        <v>100</v>
      </c>
      <c r="G10" s="13">
        <f t="shared" si="0"/>
        <v>1000</v>
      </c>
      <c r="H10" s="14"/>
    </row>
    <row r="11" spans="1:8" ht="21" customHeight="1">
      <c r="A11" s="10">
        <v>7</v>
      </c>
      <c r="B11" s="11" t="s">
        <v>97</v>
      </c>
      <c r="C11" s="12">
        <v>211</v>
      </c>
      <c r="D11" s="13">
        <v>9</v>
      </c>
      <c r="E11" s="13">
        <v>5</v>
      </c>
      <c r="F11" s="13">
        <v>100</v>
      </c>
      <c r="G11" s="13">
        <f t="shared" si="0"/>
        <v>4500</v>
      </c>
      <c r="H11" s="14"/>
    </row>
    <row r="12" spans="1:8" ht="21" customHeight="1">
      <c r="A12" s="10">
        <v>8</v>
      </c>
      <c r="B12" s="11" t="s">
        <v>98</v>
      </c>
      <c r="C12" s="12">
        <v>31</v>
      </c>
      <c r="D12" s="13">
        <v>2</v>
      </c>
      <c r="E12" s="13">
        <v>5</v>
      </c>
      <c r="F12" s="13">
        <v>100</v>
      </c>
      <c r="G12" s="13">
        <f t="shared" si="0"/>
        <v>1000</v>
      </c>
      <c r="H12" s="14"/>
    </row>
    <row r="13" spans="1:8" ht="21" customHeight="1">
      <c r="A13" s="10">
        <v>9</v>
      </c>
      <c r="B13" s="11" t="s">
        <v>99</v>
      </c>
      <c r="C13" s="12">
        <v>273</v>
      </c>
      <c r="D13" s="13">
        <v>12</v>
      </c>
      <c r="E13" s="13">
        <v>5</v>
      </c>
      <c r="F13" s="13">
        <v>100</v>
      </c>
      <c r="G13" s="13">
        <f t="shared" si="0"/>
        <v>6000</v>
      </c>
      <c r="H13" s="14"/>
    </row>
    <row r="14" spans="1:8" ht="21" customHeight="1">
      <c r="A14" s="10">
        <v>10</v>
      </c>
      <c r="B14" s="11" t="s">
        <v>100</v>
      </c>
      <c r="C14" s="12">
        <v>96</v>
      </c>
      <c r="D14" s="13">
        <v>4</v>
      </c>
      <c r="E14" s="13">
        <v>5</v>
      </c>
      <c r="F14" s="13">
        <v>100</v>
      </c>
      <c r="G14" s="13">
        <f t="shared" si="0"/>
        <v>2000</v>
      </c>
      <c r="H14" s="14"/>
    </row>
    <row r="15" spans="1:8" ht="21" customHeight="1">
      <c r="A15" s="10">
        <v>11</v>
      </c>
      <c r="B15" s="11" t="s">
        <v>101</v>
      </c>
      <c r="C15" s="12">
        <v>79</v>
      </c>
      <c r="D15" s="13">
        <v>4</v>
      </c>
      <c r="E15" s="13">
        <v>5</v>
      </c>
      <c r="F15" s="13">
        <v>100</v>
      </c>
      <c r="G15" s="13">
        <f t="shared" si="0"/>
        <v>2000</v>
      </c>
      <c r="H15" s="14"/>
    </row>
    <row r="16" spans="1:8" ht="21" customHeight="1">
      <c r="A16" s="10">
        <v>12</v>
      </c>
      <c r="B16" s="11" t="s">
        <v>102</v>
      </c>
      <c r="C16" s="12">
        <v>55</v>
      </c>
      <c r="D16" s="13">
        <v>3</v>
      </c>
      <c r="E16" s="13">
        <v>5</v>
      </c>
      <c r="F16" s="13">
        <v>100</v>
      </c>
      <c r="G16" s="13">
        <f t="shared" si="0"/>
        <v>1500</v>
      </c>
      <c r="H16" s="14"/>
    </row>
    <row r="17" spans="1:8" ht="21" customHeight="1">
      <c r="A17" s="10">
        <v>13</v>
      </c>
      <c r="B17" s="11" t="s">
        <v>103</v>
      </c>
      <c r="C17" s="12">
        <v>430</v>
      </c>
      <c r="D17" s="13">
        <v>18</v>
      </c>
      <c r="E17" s="13">
        <v>5</v>
      </c>
      <c r="F17" s="13">
        <v>100</v>
      </c>
      <c r="G17" s="13">
        <f t="shared" si="0"/>
        <v>9000</v>
      </c>
      <c r="H17" s="14"/>
    </row>
    <row r="18" spans="1:8" ht="21" customHeight="1">
      <c r="A18" s="10">
        <v>14</v>
      </c>
      <c r="B18" s="11" t="s">
        <v>104</v>
      </c>
      <c r="C18" s="12">
        <v>22</v>
      </c>
      <c r="D18" s="13">
        <v>1</v>
      </c>
      <c r="E18" s="13">
        <v>5</v>
      </c>
      <c r="F18" s="13">
        <v>100</v>
      </c>
      <c r="G18" s="13">
        <f t="shared" si="0"/>
        <v>500</v>
      </c>
      <c r="H18" s="14"/>
    </row>
    <row r="19" spans="1:8" ht="21" customHeight="1">
      <c r="A19" s="10">
        <v>15</v>
      </c>
      <c r="B19" s="11" t="s">
        <v>105</v>
      </c>
      <c r="C19" s="12">
        <v>59</v>
      </c>
      <c r="D19" s="13">
        <v>3</v>
      </c>
      <c r="E19" s="13">
        <v>5</v>
      </c>
      <c r="F19" s="13">
        <v>100</v>
      </c>
      <c r="G19" s="13">
        <f t="shared" si="0"/>
        <v>1500</v>
      </c>
      <c r="H19" s="14"/>
    </row>
    <row r="20" spans="1:8" ht="21" customHeight="1">
      <c r="A20" s="10">
        <v>16</v>
      </c>
      <c r="B20" s="15" t="s">
        <v>106</v>
      </c>
      <c r="C20" s="12">
        <v>110</v>
      </c>
      <c r="D20" s="13">
        <v>5</v>
      </c>
      <c r="E20" s="13">
        <v>5</v>
      </c>
      <c r="F20" s="13">
        <v>100</v>
      </c>
      <c r="G20" s="13">
        <f t="shared" si="0"/>
        <v>2500</v>
      </c>
      <c r="H20" s="14"/>
    </row>
    <row r="21" spans="1:8" ht="21" customHeight="1">
      <c r="A21" s="10">
        <v>17</v>
      </c>
      <c r="B21" s="11" t="s">
        <v>107</v>
      </c>
      <c r="C21" s="12">
        <v>118</v>
      </c>
      <c r="D21" s="13">
        <v>5</v>
      </c>
      <c r="E21" s="13">
        <v>5</v>
      </c>
      <c r="F21" s="13">
        <v>100</v>
      </c>
      <c r="G21" s="13">
        <f t="shared" si="0"/>
        <v>2500</v>
      </c>
      <c r="H21" s="14"/>
    </row>
    <row r="22" spans="1:8" ht="21" customHeight="1">
      <c r="A22" s="10">
        <v>18</v>
      </c>
      <c r="B22" s="11" t="s">
        <v>108</v>
      </c>
      <c r="C22" s="12">
        <v>168</v>
      </c>
      <c r="D22" s="13">
        <v>7</v>
      </c>
      <c r="E22" s="13">
        <v>5</v>
      </c>
      <c r="F22" s="13">
        <v>100</v>
      </c>
      <c r="G22" s="13">
        <f t="shared" si="0"/>
        <v>3500</v>
      </c>
      <c r="H22" s="14"/>
    </row>
  </sheetData>
  <mergeCells count="2">
    <mergeCell ref="A1:H1"/>
    <mergeCell ref="A4:B4"/>
  </mergeCells>
  <phoneticPr fontId="12" type="noConversion"/>
  <pageMargins left="0.78680555555555598" right="0.42847222222222198" top="0.79097222222222197" bottom="0.35416666666666702" header="0.51180555555555596" footer="0.16111111111111101"/>
  <pageSetup paperSize="9" orientation="landscape" r:id="rId1"/>
  <headerFooter scaleWithDoc="0" alignWithMargins="0">
    <oddHeader>&amp;L&amp;8附表4：</oddHead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3</vt:i4>
      </vt:variant>
    </vt:vector>
  </HeadingPairs>
  <TitlesOfParts>
    <vt:vector size="9" baseType="lpstr">
      <vt:lpstr>基础表2021春季</vt:lpstr>
      <vt:lpstr>基础表2021秋季</vt:lpstr>
      <vt:lpstr>汇总表 (2)</vt:lpstr>
      <vt:lpstr>秋季学生营养计划  统计表  (2)</vt:lpstr>
      <vt:lpstr>秋季陪餐教师   义务教育  (2)</vt:lpstr>
      <vt:lpstr>秋季陪餐教师   学前班 (2)</vt:lpstr>
      <vt:lpstr>基础表2021春季!Print_Titles</vt:lpstr>
      <vt:lpstr>基础表2021秋季!Print_Titles</vt:lpstr>
      <vt:lpstr>'秋季学生营养计划  统计表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2021-09-27T08:23:01Z</cp:lastPrinted>
  <dcterms:created xsi:type="dcterms:W3CDTF">2020-02-20T11:46:00Z</dcterms:created>
  <dcterms:modified xsi:type="dcterms:W3CDTF">2021-09-27T10:14:36Z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DF2BC98718DC416F8CB3CD7750C744A2</vt:lpwstr>
  </property>
</Properties>
</file>