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<sst xmlns="http://schemas.openxmlformats.org/spreadsheetml/2006/main" count="43" uniqueCount="37">
  <si>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海原县2017年草畜产业良种补贴项目完成情况及拟补贴资金表  </t>
  </si>
  <si>
    <t>序号</t>
  </si>
  <si>
    <t>乡镇</t>
  </si>
  <si>
    <t>滩羊种母羊群选育</t>
  </si>
  <si>
    <t>肉牛繁育犊牛（见犊补母）</t>
  </si>
  <si>
    <t>备注</t>
  </si>
  <si>
    <t>任务安排</t>
  </si>
  <si>
    <t>完成情况</t>
  </si>
  <si>
    <t>拟补贴资金（万元）</t>
  </si>
  <si>
    <t>任务（只）</t>
  </si>
  <si>
    <t>涉及村数（个）</t>
  </si>
  <si>
    <t>完成数量(只）</t>
  </si>
  <si>
    <t>涉及农户数（户）</t>
  </si>
  <si>
    <t>任务（头）</t>
  </si>
  <si>
    <t>涉及区域</t>
  </si>
  <si>
    <t>完成数量（头）</t>
  </si>
  <si>
    <t>李旺</t>
  </si>
  <si>
    <t>全覆盖</t>
  </si>
  <si>
    <t>全县范围</t>
  </si>
  <si>
    <t>高崖</t>
  </si>
  <si>
    <t>三河</t>
  </si>
  <si>
    <t>七营</t>
  </si>
  <si>
    <t>甘城</t>
  </si>
  <si>
    <t>贾塘</t>
  </si>
  <si>
    <t>郑旗</t>
  </si>
  <si>
    <t>海城</t>
  </si>
  <si>
    <t>西安</t>
  </si>
  <si>
    <t>李俊</t>
  </si>
  <si>
    <t>红羊</t>
  </si>
  <si>
    <t>史店</t>
  </si>
  <si>
    <t>关桥</t>
  </si>
  <si>
    <t>甘盐池</t>
  </si>
  <si>
    <t>九彩</t>
  </si>
  <si>
    <t>曹洼</t>
  </si>
  <si>
    <t>树台</t>
  </si>
  <si>
    <t>关庄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</si>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</sst>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0</xdr:rowOff>
    </xdr:from>
    <xdr:ext cx="76200" cy="219075"/>
    <xdr:sp>
      <xdr:nvSpPr>
        <xdr:cNvPr id="1" name="TextBox 19"/>
        <xdr:cNvSpPr txBox="1">
          <a:spLocks noChangeArrowheads="1"/>
        </xdr:cNvSpPr>
      </xdr:nvSpPr>
      <xdr:spPr>
        <a:xfrm>
          <a:off x="438150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523875</xdr:colOff>
      <xdr:row>14</xdr:row>
      <xdr:rowOff>0</xdr:rowOff>
    </xdr:from>
    <xdr:ext cx="76200" cy="219075"/>
    <xdr:sp>
      <xdr:nvSpPr>
        <xdr:cNvPr id="2" name="TextBox 20"/>
        <xdr:cNvSpPr txBox="1">
          <a:spLocks noChangeArrowheads="1"/>
        </xdr:cNvSpPr>
      </xdr:nvSpPr>
      <xdr:spPr>
        <a:xfrm>
          <a:off x="154305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523875</xdr:colOff>
      <xdr:row>14</xdr:row>
      <xdr:rowOff>0</xdr:rowOff>
    </xdr:from>
    <xdr:ext cx="76200" cy="219075"/>
    <xdr:sp>
      <xdr:nvSpPr>
        <xdr:cNvPr id="3" name="TextBox 21"/>
        <xdr:cNvSpPr txBox="1">
          <a:spLocks noChangeArrowheads="1"/>
        </xdr:cNvSpPr>
      </xdr:nvSpPr>
      <xdr:spPr>
        <a:xfrm>
          <a:off x="154305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523875</xdr:colOff>
      <xdr:row>14</xdr:row>
      <xdr:rowOff>0</xdr:rowOff>
    </xdr:from>
    <xdr:ext cx="76200" cy="219075"/>
    <xdr:sp>
      <xdr:nvSpPr>
        <xdr:cNvPr id="4" name="TextBox 22"/>
        <xdr:cNvSpPr txBox="1">
          <a:spLocks noChangeArrowheads="1"/>
        </xdr:cNvSpPr>
      </xdr:nvSpPr>
      <xdr:spPr>
        <a:xfrm>
          <a:off x="154305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523875</xdr:colOff>
      <xdr:row>14</xdr:row>
      <xdr:rowOff>0</xdr:rowOff>
    </xdr:from>
    <xdr:ext cx="76200" cy="219075"/>
    <xdr:sp>
      <xdr:nvSpPr>
        <xdr:cNvPr id="5" name="TextBox 23"/>
        <xdr:cNvSpPr txBox="1">
          <a:spLocks noChangeArrowheads="1"/>
        </xdr:cNvSpPr>
      </xdr:nvSpPr>
      <xdr:spPr>
        <a:xfrm>
          <a:off x="154305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523875</xdr:colOff>
      <xdr:row>14</xdr:row>
      <xdr:rowOff>0</xdr:rowOff>
    </xdr:from>
    <xdr:ext cx="76200" cy="219075"/>
    <xdr:sp>
      <xdr:nvSpPr>
        <xdr:cNvPr id="6" name="TextBox 24"/>
        <xdr:cNvSpPr txBox="1">
          <a:spLocks noChangeArrowheads="1"/>
        </xdr:cNvSpPr>
      </xdr:nvSpPr>
      <xdr:spPr>
        <a:xfrm>
          <a:off x="1543050" y="372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R23" sqref="R23"/>
    </sheetView>
  </sheetViews>
  <sheetFormatPr defaultColWidth="9.00390625" defaultRowHeight="14.25"/>
  <cols>
    <col min="1" max="1" width="5.375" style="1" customWidth="1"/>
    <col min="2" max="2" width="8.00390625" style="2" customWidth="1"/>
    <col min="3" max="4" width="6.875" style="0" customWidth="1"/>
    <col min="5" max="5" width="6.75390625" style="0" customWidth="1"/>
    <col min="6" max="6" width="6.875" style="1" customWidth="1"/>
    <col min="7" max="7" width="6.625" style="1" customWidth="1"/>
    <col min="8" max="8" width="10.125" style="1" customWidth="1"/>
    <col min="9" max="9" width="7.50390625" style="0" customWidth="1"/>
    <col min="10" max="10" width="8.00390625" style="0" customWidth="1"/>
    <col min="11" max="11" width="7.375" style="0" customWidth="1"/>
    <col min="12" max="12" width="7.25390625" style="0" customWidth="1"/>
    <col min="13" max="13" width="6.875" style="0" customWidth="1"/>
    <col min="14" max="14" width="10.50390625" style="0" customWidth="1"/>
    <col min="15" max="15" width="21.75390625" style="0" customWidth="1"/>
    <col min="16" max="16" width="11.25390625" style="0" bestFit="1" customWidth="1"/>
  </cols>
  <sheetData>
    <row r="1" spans="1:15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0.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8"/>
      <c r="I2" s="18" t="s">
        <v>4</v>
      </c>
      <c r="J2" s="19"/>
      <c r="K2" s="19"/>
      <c r="L2" s="19"/>
      <c r="M2" s="19"/>
      <c r="N2" s="20"/>
      <c r="O2" s="21" t="s">
        <v>5</v>
      </c>
    </row>
    <row r="3" spans="1:15" ht="8.25" customHeight="1">
      <c r="A3" s="4"/>
      <c r="B3" s="5"/>
      <c r="C3" s="9"/>
      <c r="D3" s="10"/>
      <c r="E3" s="10"/>
      <c r="F3" s="10"/>
      <c r="G3" s="10"/>
      <c r="H3" s="11"/>
      <c r="I3" s="22"/>
      <c r="J3" s="23"/>
      <c r="K3" s="23"/>
      <c r="L3" s="23"/>
      <c r="M3" s="23"/>
      <c r="N3" s="24"/>
      <c r="O3" s="25"/>
    </row>
    <row r="4" spans="1:15" ht="26.25" customHeight="1">
      <c r="A4" s="4"/>
      <c r="B4" s="5"/>
      <c r="C4" s="5" t="s">
        <v>6</v>
      </c>
      <c r="D4" s="5"/>
      <c r="E4" s="5" t="s">
        <v>7</v>
      </c>
      <c r="F4" s="5"/>
      <c r="G4" s="5"/>
      <c r="H4" s="12" t="s">
        <v>8</v>
      </c>
      <c r="I4" s="4" t="s">
        <v>6</v>
      </c>
      <c r="J4" s="4"/>
      <c r="K4" s="5" t="s">
        <v>7</v>
      </c>
      <c r="L4" s="5"/>
      <c r="M4" s="5"/>
      <c r="N4" s="12" t="s">
        <v>8</v>
      </c>
      <c r="O4" s="25"/>
    </row>
    <row r="5" spans="1:15" ht="69" customHeight="1">
      <c r="A5" s="4"/>
      <c r="B5" s="5"/>
      <c r="C5" s="5" t="s">
        <v>9</v>
      </c>
      <c r="D5" s="5" t="s">
        <v>10</v>
      </c>
      <c r="E5" s="5" t="s">
        <v>11</v>
      </c>
      <c r="F5" s="5" t="s">
        <v>10</v>
      </c>
      <c r="G5" s="5" t="s">
        <v>12</v>
      </c>
      <c r="H5" s="13"/>
      <c r="I5" s="14" t="s">
        <v>13</v>
      </c>
      <c r="J5" s="5" t="s">
        <v>14</v>
      </c>
      <c r="K5" s="5" t="s">
        <v>15</v>
      </c>
      <c r="L5" s="5" t="s">
        <v>10</v>
      </c>
      <c r="M5" s="5" t="s">
        <v>12</v>
      </c>
      <c r="N5" s="13"/>
      <c r="O5" s="26"/>
    </row>
    <row r="6" spans="1:16" ht="17.25" customHeight="1">
      <c r="A6" s="4">
        <v>1</v>
      </c>
      <c r="B6" s="14" t="s">
        <v>16</v>
      </c>
      <c r="C6" s="15">
        <v>2400</v>
      </c>
      <c r="D6" s="5">
        <v>11</v>
      </c>
      <c r="E6" s="4">
        <v>2391</v>
      </c>
      <c r="F6" s="4">
        <v>10</v>
      </c>
      <c r="G6" s="4">
        <v>327</v>
      </c>
      <c r="H6" s="4">
        <f>E6*0.01</f>
        <v>23.91</v>
      </c>
      <c r="I6" s="4" t="s">
        <v>17</v>
      </c>
      <c r="J6" s="4" t="s">
        <v>18</v>
      </c>
      <c r="K6" s="4">
        <v>743</v>
      </c>
      <c r="L6" s="4">
        <v>11</v>
      </c>
      <c r="M6" s="4">
        <v>481</v>
      </c>
      <c r="N6" s="4">
        <f>K6*0.05</f>
        <v>37.15</v>
      </c>
      <c r="O6" s="4"/>
      <c r="P6" s="27"/>
    </row>
    <row r="7" spans="1:16" ht="17.25" customHeight="1">
      <c r="A7" s="4">
        <v>2</v>
      </c>
      <c r="B7" s="14" t="s">
        <v>19</v>
      </c>
      <c r="C7" s="4">
        <v>1000</v>
      </c>
      <c r="D7" s="16">
        <v>2</v>
      </c>
      <c r="E7" s="4">
        <v>1000</v>
      </c>
      <c r="F7" s="4">
        <v>2</v>
      </c>
      <c r="G7" s="4">
        <v>122</v>
      </c>
      <c r="H7" s="4">
        <f aca="true" t="shared" si="0" ref="H7:H24">E7*0.01</f>
        <v>10</v>
      </c>
      <c r="I7" s="4"/>
      <c r="J7" s="4"/>
      <c r="K7" s="4">
        <v>1587</v>
      </c>
      <c r="L7" s="4">
        <v>9</v>
      </c>
      <c r="M7" s="4">
        <v>879</v>
      </c>
      <c r="N7" s="4">
        <f aca="true" t="shared" si="1" ref="N7:N24">K7*0.05</f>
        <v>79.35000000000001</v>
      </c>
      <c r="O7" s="14"/>
      <c r="P7" s="27"/>
    </row>
    <row r="8" spans="1:16" ht="17.25" customHeight="1">
      <c r="A8" s="4">
        <v>3</v>
      </c>
      <c r="B8" s="4" t="s">
        <v>20</v>
      </c>
      <c r="C8" s="4">
        <v>1000</v>
      </c>
      <c r="D8" s="4">
        <v>2</v>
      </c>
      <c r="E8" s="4">
        <v>1000</v>
      </c>
      <c r="F8" s="4">
        <v>2</v>
      </c>
      <c r="G8" s="4">
        <v>135</v>
      </c>
      <c r="H8" s="4">
        <f t="shared" si="0"/>
        <v>10</v>
      </c>
      <c r="I8" s="4"/>
      <c r="J8" s="4"/>
      <c r="K8" s="4">
        <v>862</v>
      </c>
      <c r="L8" s="4">
        <v>10</v>
      </c>
      <c r="M8" s="4">
        <v>462</v>
      </c>
      <c r="N8" s="4">
        <f t="shared" si="1"/>
        <v>43.1</v>
      </c>
      <c r="O8" s="28"/>
      <c r="P8" s="27"/>
    </row>
    <row r="9" spans="1:16" ht="17.25" customHeight="1">
      <c r="A9" s="4">
        <v>4</v>
      </c>
      <c r="B9" s="14" t="s">
        <v>21</v>
      </c>
      <c r="C9" s="4">
        <v>1100</v>
      </c>
      <c r="D9" s="4">
        <v>2</v>
      </c>
      <c r="E9" s="4">
        <v>1400</v>
      </c>
      <c r="F9" s="4">
        <v>2</v>
      </c>
      <c r="G9" s="4">
        <v>89</v>
      </c>
      <c r="H9" s="4">
        <f t="shared" si="0"/>
        <v>14</v>
      </c>
      <c r="I9" s="4"/>
      <c r="J9" s="4"/>
      <c r="K9" s="4">
        <v>931</v>
      </c>
      <c r="L9" s="4">
        <v>9</v>
      </c>
      <c r="M9" s="4">
        <v>387</v>
      </c>
      <c r="N9" s="4">
        <f t="shared" si="1"/>
        <v>46.550000000000004</v>
      </c>
      <c r="O9" s="28"/>
      <c r="P9" s="27"/>
    </row>
    <row r="10" spans="1:16" ht="17.25" customHeight="1">
      <c r="A10" s="4">
        <v>5</v>
      </c>
      <c r="B10" s="14" t="s">
        <v>22</v>
      </c>
      <c r="C10" s="4">
        <v>800</v>
      </c>
      <c r="D10" s="16">
        <v>2</v>
      </c>
      <c r="E10" s="4">
        <v>809</v>
      </c>
      <c r="F10" s="4">
        <v>2</v>
      </c>
      <c r="G10" s="16">
        <v>63</v>
      </c>
      <c r="H10" s="4">
        <f t="shared" si="0"/>
        <v>8.09</v>
      </c>
      <c r="I10" s="4"/>
      <c r="J10" s="4"/>
      <c r="K10" s="4">
        <v>606</v>
      </c>
      <c r="L10" s="4">
        <v>9</v>
      </c>
      <c r="M10" s="4">
        <v>327</v>
      </c>
      <c r="N10" s="4">
        <f t="shared" si="1"/>
        <v>30.3</v>
      </c>
      <c r="O10" s="28"/>
      <c r="P10" s="27"/>
    </row>
    <row r="11" spans="1:16" ht="17.25" customHeight="1">
      <c r="A11" s="4">
        <v>6</v>
      </c>
      <c r="B11" s="4" t="s">
        <v>23</v>
      </c>
      <c r="C11" s="4">
        <v>1000</v>
      </c>
      <c r="D11" s="4">
        <v>2</v>
      </c>
      <c r="E11" s="4">
        <v>1200</v>
      </c>
      <c r="F11" s="4">
        <v>2</v>
      </c>
      <c r="G11" s="17">
        <v>175</v>
      </c>
      <c r="H11" s="4">
        <f t="shared" si="0"/>
        <v>12</v>
      </c>
      <c r="I11" s="4"/>
      <c r="J11" s="4"/>
      <c r="K11" s="17">
        <v>841</v>
      </c>
      <c r="L11" s="17">
        <v>7</v>
      </c>
      <c r="M11" s="17">
        <v>513</v>
      </c>
      <c r="N11" s="4">
        <f t="shared" si="1"/>
        <v>42.050000000000004</v>
      </c>
      <c r="O11" s="28"/>
      <c r="P11" s="27"/>
    </row>
    <row r="12" spans="1:16" ht="17.25" customHeight="1">
      <c r="A12" s="4">
        <v>7</v>
      </c>
      <c r="B12" s="14" t="s">
        <v>24</v>
      </c>
      <c r="C12" s="4">
        <v>600</v>
      </c>
      <c r="D12" s="16">
        <v>2</v>
      </c>
      <c r="E12" s="4">
        <v>547</v>
      </c>
      <c r="F12" s="4">
        <v>2</v>
      </c>
      <c r="G12" s="4">
        <v>27</v>
      </c>
      <c r="H12" s="4">
        <f t="shared" si="0"/>
        <v>5.47</v>
      </c>
      <c r="I12" s="4"/>
      <c r="J12" s="4"/>
      <c r="K12" s="4">
        <v>800</v>
      </c>
      <c r="L12" s="4">
        <v>9</v>
      </c>
      <c r="M12" s="4">
        <v>519</v>
      </c>
      <c r="N12" s="4">
        <f t="shared" si="1"/>
        <v>40</v>
      </c>
      <c r="O12" s="28"/>
      <c r="P12" s="27"/>
    </row>
    <row r="13" spans="1:16" ht="17.25" customHeight="1">
      <c r="A13" s="4">
        <v>8</v>
      </c>
      <c r="B13" s="14" t="s">
        <v>25</v>
      </c>
      <c r="C13" s="4">
        <v>900</v>
      </c>
      <c r="D13" s="5">
        <v>1</v>
      </c>
      <c r="E13" s="4">
        <v>900</v>
      </c>
      <c r="F13" s="4">
        <v>2</v>
      </c>
      <c r="G13" s="4">
        <v>71</v>
      </c>
      <c r="H13" s="4">
        <f t="shared" si="0"/>
        <v>9</v>
      </c>
      <c r="I13" s="4"/>
      <c r="J13" s="4"/>
      <c r="K13" s="4">
        <v>620</v>
      </c>
      <c r="L13" s="4">
        <v>9</v>
      </c>
      <c r="M13" s="4">
        <v>374</v>
      </c>
      <c r="N13" s="4">
        <f t="shared" si="1"/>
        <v>31</v>
      </c>
      <c r="O13" s="28"/>
      <c r="P13" s="27"/>
    </row>
    <row r="14" spans="1:16" ht="17.25" customHeight="1">
      <c r="A14" s="4">
        <v>9</v>
      </c>
      <c r="B14" s="14" t="s">
        <v>26</v>
      </c>
      <c r="C14" s="4">
        <v>1800</v>
      </c>
      <c r="D14" s="4">
        <v>4</v>
      </c>
      <c r="E14" s="4">
        <v>2000</v>
      </c>
      <c r="F14" s="4">
        <v>4</v>
      </c>
      <c r="G14" s="4">
        <f>39+32+50+49</f>
        <v>170</v>
      </c>
      <c r="H14" s="4">
        <f t="shared" si="0"/>
        <v>20</v>
      </c>
      <c r="I14" s="4"/>
      <c r="J14" s="4"/>
      <c r="K14" s="4">
        <v>479</v>
      </c>
      <c r="L14" s="4">
        <v>9</v>
      </c>
      <c r="M14" s="5">
        <f>10+9+36+54+30+90+34+64</f>
        <v>327</v>
      </c>
      <c r="N14" s="4">
        <f t="shared" si="1"/>
        <v>23.950000000000003</v>
      </c>
      <c r="O14" s="28"/>
      <c r="P14" s="27"/>
    </row>
    <row r="15" spans="1:16" ht="17.25" customHeight="1">
      <c r="A15" s="4">
        <v>10</v>
      </c>
      <c r="B15" s="14" t="s">
        <v>27</v>
      </c>
      <c r="C15" s="4"/>
      <c r="D15" s="16"/>
      <c r="E15" s="4"/>
      <c r="F15" s="4"/>
      <c r="G15" s="4"/>
      <c r="H15" s="4"/>
      <c r="I15" s="4"/>
      <c r="J15" s="4"/>
      <c r="K15" s="4">
        <v>809</v>
      </c>
      <c r="L15" s="4">
        <v>7</v>
      </c>
      <c r="M15" s="4">
        <v>470</v>
      </c>
      <c r="N15" s="4">
        <f t="shared" si="1"/>
        <v>40.45</v>
      </c>
      <c r="O15" s="28"/>
      <c r="P15" s="27"/>
    </row>
    <row r="16" spans="1:16" ht="17.25" customHeight="1">
      <c r="A16" s="4">
        <v>11</v>
      </c>
      <c r="B16" s="14" t="s">
        <v>28</v>
      </c>
      <c r="C16" s="4">
        <v>1800</v>
      </c>
      <c r="D16" s="16">
        <v>3</v>
      </c>
      <c r="E16" s="4">
        <v>1800</v>
      </c>
      <c r="F16" s="4">
        <v>3</v>
      </c>
      <c r="G16" s="4">
        <v>35</v>
      </c>
      <c r="H16" s="4">
        <f t="shared" si="0"/>
        <v>18</v>
      </c>
      <c r="I16" s="4"/>
      <c r="J16" s="4"/>
      <c r="K16" s="4">
        <v>312</v>
      </c>
      <c r="L16" s="4">
        <v>10</v>
      </c>
      <c r="M16" s="5">
        <v>168</v>
      </c>
      <c r="N16" s="4">
        <f t="shared" si="1"/>
        <v>15.600000000000001</v>
      </c>
      <c r="O16" s="28"/>
      <c r="P16" s="27"/>
    </row>
    <row r="17" spans="1:15" ht="17.25" customHeight="1">
      <c r="A17" s="4">
        <v>12</v>
      </c>
      <c r="B17" s="14" t="s">
        <v>29</v>
      </c>
      <c r="C17" s="4">
        <v>400</v>
      </c>
      <c r="D17" s="16">
        <v>1</v>
      </c>
      <c r="E17" s="4">
        <v>419</v>
      </c>
      <c r="F17" s="4">
        <v>1</v>
      </c>
      <c r="G17" s="4">
        <v>38</v>
      </c>
      <c r="H17" s="4">
        <f t="shared" si="0"/>
        <v>4.19</v>
      </c>
      <c r="I17" s="4"/>
      <c r="J17" s="4"/>
      <c r="K17" s="4">
        <v>770</v>
      </c>
      <c r="L17" s="4">
        <v>7</v>
      </c>
      <c r="M17" s="4">
        <v>483</v>
      </c>
      <c r="N17" s="4">
        <f t="shared" si="1"/>
        <v>38.5</v>
      </c>
      <c r="O17" s="28"/>
    </row>
    <row r="18" spans="1:15" ht="17.25" customHeight="1">
      <c r="A18" s="4">
        <v>13</v>
      </c>
      <c r="B18" s="14" t="s">
        <v>30</v>
      </c>
      <c r="C18" s="4">
        <v>1600</v>
      </c>
      <c r="D18" s="16">
        <v>3</v>
      </c>
      <c r="E18" s="4">
        <v>1600</v>
      </c>
      <c r="F18" s="4">
        <v>3</v>
      </c>
      <c r="G18" s="4">
        <v>398</v>
      </c>
      <c r="H18" s="4">
        <f t="shared" si="0"/>
        <v>16</v>
      </c>
      <c r="I18" s="4"/>
      <c r="J18" s="4"/>
      <c r="K18" s="4">
        <v>152</v>
      </c>
      <c r="L18" s="4">
        <v>8</v>
      </c>
      <c r="M18" s="5">
        <v>122</v>
      </c>
      <c r="N18" s="4">
        <f t="shared" si="1"/>
        <v>7.6000000000000005</v>
      </c>
      <c r="O18" s="28"/>
    </row>
    <row r="19" spans="1:15" ht="17.25" customHeight="1">
      <c r="A19" s="4">
        <v>14</v>
      </c>
      <c r="B19" s="14" t="s">
        <v>31</v>
      </c>
      <c r="C19" s="4">
        <v>600</v>
      </c>
      <c r="D19" s="16">
        <v>1</v>
      </c>
      <c r="E19" s="4">
        <v>600</v>
      </c>
      <c r="F19" s="4">
        <v>1</v>
      </c>
      <c r="G19" s="4">
        <v>2</v>
      </c>
      <c r="H19" s="4">
        <f t="shared" si="0"/>
        <v>6</v>
      </c>
      <c r="I19" s="4"/>
      <c r="J19" s="4"/>
      <c r="K19" s="4">
        <v>29</v>
      </c>
      <c r="L19" s="4">
        <v>2</v>
      </c>
      <c r="M19" s="5">
        <v>18</v>
      </c>
      <c r="N19" s="4">
        <f t="shared" si="1"/>
        <v>1.4500000000000002</v>
      </c>
      <c r="O19" s="28"/>
    </row>
    <row r="20" spans="1:15" ht="17.25" customHeight="1">
      <c r="A20" s="4">
        <v>15</v>
      </c>
      <c r="B20" s="14" t="s">
        <v>32</v>
      </c>
      <c r="C20" s="4"/>
      <c r="D20" s="16"/>
      <c r="E20" s="4"/>
      <c r="F20" s="4"/>
      <c r="G20" s="4"/>
      <c r="H20" s="4"/>
      <c r="I20" s="4"/>
      <c r="J20" s="4"/>
      <c r="K20" s="4">
        <v>896</v>
      </c>
      <c r="L20" s="4">
        <v>8</v>
      </c>
      <c r="M20" s="4"/>
      <c r="N20" s="4">
        <f t="shared" si="1"/>
        <v>44.800000000000004</v>
      </c>
      <c r="O20" s="28"/>
    </row>
    <row r="21" spans="1:15" ht="17.25" customHeight="1">
      <c r="A21" s="4">
        <v>16</v>
      </c>
      <c r="B21" s="14" t="s">
        <v>33</v>
      </c>
      <c r="C21" s="4"/>
      <c r="D21" s="16"/>
      <c r="E21" s="4"/>
      <c r="F21" s="4"/>
      <c r="G21" s="4"/>
      <c r="H21" s="4"/>
      <c r="I21" s="4"/>
      <c r="J21" s="4"/>
      <c r="K21" s="16">
        <v>320</v>
      </c>
      <c r="L21" s="4">
        <v>6</v>
      </c>
      <c r="M21" s="5">
        <v>174</v>
      </c>
      <c r="N21" s="4">
        <f t="shared" si="1"/>
        <v>16</v>
      </c>
      <c r="O21" s="28"/>
    </row>
    <row r="22" spans="1:15" ht="17.25" customHeight="1">
      <c r="A22" s="4">
        <v>17</v>
      </c>
      <c r="B22" s="14" t="s">
        <v>34</v>
      </c>
      <c r="C22" s="4"/>
      <c r="D22" s="16"/>
      <c r="E22" s="4"/>
      <c r="F22" s="4"/>
      <c r="G22" s="4"/>
      <c r="H22" s="4"/>
      <c r="I22" s="4"/>
      <c r="J22" s="4"/>
      <c r="K22" s="17">
        <v>924</v>
      </c>
      <c r="L22" s="17">
        <v>9</v>
      </c>
      <c r="M22" s="17">
        <v>562</v>
      </c>
      <c r="N22" s="4">
        <f t="shared" si="1"/>
        <v>46.2</v>
      </c>
      <c r="O22" s="28"/>
    </row>
    <row r="23" spans="1:15" ht="17.25" customHeight="1">
      <c r="A23" s="4">
        <v>18</v>
      </c>
      <c r="B23" s="14" t="s">
        <v>35</v>
      </c>
      <c r="C23" s="4"/>
      <c r="D23" s="16"/>
      <c r="E23" s="4"/>
      <c r="F23" s="4"/>
      <c r="G23" s="4"/>
      <c r="H23" s="4"/>
      <c r="I23" s="4"/>
      <c r="J23" s="4"/>
      <c r="K23" s="16">
        <v>12</v>
      </c>
      <c r="L23" s="4">
        <v>4</v>
      </c>
      <c r="M23" s="5">
        <v>10</v>
      </c>
      <c r="N23" s="4">
        <f t="shared" si="1"/>
        <v>0.6000000000000001</v>
      </c>
      <c r="O23" s="29"/>
    </row>
    <row r="24" spans="1:15" ht="17.25" customHeight="1">
      <c r="A24" s="4" t="s">
        <v>36</v>
      </c>
      <c r="B24" s="14"/>
      <c r="C24" s="4">
        <f>SUM(C6:C22)</f>
        <v>15000</v>
      </c>
      <c r="D24" s="4"/>
      <c r="E24" s="4">
        <f>SUM(E6:E22)</f>
        <v>15666</v>
      </c>
      <c r="F24" s="4">
        <f>SUM(F6:F23)</f>
        <v>36</v>
      </c>
      <c r="G24" s="4">
        <f>SUM(G6:G23)</f>
        <v>1652</v>
      </c>
      <c r="H24" s="4">
        <f t="shared" si="0"/>
        <v>156.66</v>
      </c>
      <c r="I24" s="4">
        <v>5000</v>
      </c>
      <c r="J24" s="4"/>
      <c r="K24" s="4">
        <f>SUM(K6:K23)</f>
        <v>11693</v>
      </c>
      <c r="L24" s="4">
        <f>SUM(L6:L23)</f>
        <v>143</v>
      </c>
      <c r="M24" s="4">
        <f>SUM(M6:M23)</f>
        <v>6276</v>
      </c>
      <c r="N24" s="4">
        <f t="shared" si="1"/>
        <v>584.65</v>
      </c>
      <c r="O24" s="29"/>
    </row>
  </sheetData>
  <sheetProtection/>
  <mergeCells count="16">
    <mergeCell ref="A1:O1"/>
    <mergeCell ref="C4:D4"/>
    <mergeCell ref="E4:G4"/>
    <mergeCell ref="I4:J4"/>
    <mergeCell ref="K4:M4"/>
    <mergeCell ref="A2:A5"/>
    <mergeCell ref="B2:B5"/>
    <mergeCell ref="H4:H5"/>
    <mergeCell ref="I6:I22"/>
    <mergeCell ref="J6:J22"/>
    <mergeCell ref="N4:N5"/>
    <mergeCell ref="O2:O5"/>
    <mergeCell ref="P9:P11"/>
    <mergeCell ref="P15:P16"/>
    <mergeCell ref="C2:H3"/>
    <mergeCell ref="I2:N3"/>
  </mergeCells>
  <printOptions/>
  <pageMargins left="0.55" right="0.55" top="0.79" bottom="0.79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duchashi</cp:lastModifiedBy>
  <cp:lastPrinted>2018-01-07T02:40:40Z</cp:lastPrinted>
  <dcterms:created xsi:type="dcterms:W3CDTF">2013-12-03T06:20:27Z</dcterms:created>
  <dcterms:modified xsi:type="dcterms:W3CDTF">2018-01-08T03:08:14Z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