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9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<sst xmlns="http://schemas.openxmlformats.org/spreadsheetml/2006/main" count="33" uniqueCount="32">
  <si>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乡镇“四抓四比”双争竞赛活动考评赋分表（危窑危房改造）</t>
  </si>
  <si>
    <t>序号</t>
  </si>
  <si>
    <t>乡镇</t>
  </si>
  <si>
    <t>各乡镇任务数</t>
  </si>
  <si>
    <t>开工户数</t>
  </si>
  <si>
    <t>开工率（%）（20）</t>
  </si>
  <si>
    <t>得分小计</t>
  </si>
  <si>
    <t>竣工户数</t>
  </si>
  <si>
    <t>竣工率(%)（20）</t>
  </si>
  <si>
    <t>验收率（%）（30）</t>
  </si>
  <si>
    <t>得分 合计</t>
  </si>
  <si>
    <t>排名</t>
  </si>
  <si>
    <t>树台乡</t>
  </si>
  <si>
    <t>红羊乡</t>
  </si>
  <si>
    <t>曹洼乡</t>
  </si>
  <si>
    <t>史店乡</t>
  </si>
  <si>
    <t>三河镇</t>
  </si>
  <si>
    <t>西安镇</t>
  </si>
  <si>
    <t>关庄乡</t>
  </si>
  <si>
    <t>海城镇</t>
  </si>
  <si>
    <t>关桥乡</t>
  </si>
  <si>
    <t>甘城乡</t>
  </si>
  <si>
    <t xml:space="preserve"> </t>
  </si>
  <si>
    <t>贾塘乡</t>
  </si>
  <si>
    <t>李俊乡</t>
  </si>
  <si>
    <t>高崖乡</t>
  </si>
  <si>
    <t>李旺镇</t>
  </si>
  <si>
    <t>九彩乡</t>
  </si>
  <si>
    <t>甘盐池</t>
  </si>
  <si>
    <t>七营镇</t>
  </si>
  <si>
    <t>郑旗乡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</si>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</sst>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_ "/>
  </numFmts>
  <fonts count="30">
    <font>
      <sz val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color rgb="FFFF0000"/>
      <name val="宋体"/>
      <family val="0"/>
    </font>
    <font>
      <sz val="16"/>
      <color theme="1"/>
      <name val="方正小标宋简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4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 wrapText="1"/>
    </xf>
    <xf numFmtId="180" fontId="27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180" fontId="28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11" xfId="0" applyNumberFormat="1" applyFont="1" applyBorder="1" applyAlignment="1">
      <alignment horizontal="center" vertical="center" wrapText="1"/>
    </xf>
    <xf numFmtId="180" fontId="28" fillId="0" borderId="11" xfId="0" applyNumberFormat="1" applyFont="1" applyBorder="1" applyAlignment="1">
      <alignment horizontal="center" vertical="center" wrapText="1"/>
    </xf>
    <xf numFmtId="181" fontId="28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4">
      <selection activeCell="N11" sqref="N11"/>
    </sheetView>
  </sheetViews>
  <sheetFormatPr defaultColWidth="9.00390625" defaultRowHeight="14.25"/>
  <cols>
    <col min="1" max="1" width="4.125" style="0" customWidth="1"/>
    <col min="2" max="2" width="8.875" style="0" customWidth="1"/>
    <col min="3" max="3" width="7.375" style="0" customWidth="1"/>
    <col min="4" max="4" width="5.625" style="0" customWidth="1"/>
    <col min="5" max="5" width="7.625" style="0" customWidth="1"/>
    <col min="6" max="6" width="6.375" style="5" customWidth="1"/>
    <col min="7" max="7" width="5.625" style="0" customWidth="1"/>
    <col min="8" max="8" width="7.50390625" style="0" customWidth="1"/>
    <col min="9" max="9" width="6.375" style="0" customWidth="1"/>
    <col min="10" max="10" width="7.25390625" style="0" customWidth="1"/>
    <col min="11" max="11" width="7.375" style="0" customWidth="1"/>
    <col min="12" max="12" width="6.25390625" style="0" customWidth="1"/>
  </cols>
  <sheetData>
    <row r="1" spans="1:13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6"/>
    </row>
    <row r="2" spans="1:13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6</v>
      </c>
      <c r="J2" s="7" t="s">
        <v>9</v>
      </c>
      <c r="K2" s="7" t="s">
        <v>10</v>
      </c>
      <c r="L2" s="17" t="s">
        <v>11</v>
      </c>
      <c r="M2" s="16"/>
    </row>
    <row r="3" spans="1:13" s="3" customFormat="1" ht="30" customHeight="1">
      <c r="A3" s="9">
        <v>1</v>
      </c>
      <c r="B3" s="10" t="s">
        <v>12</v>
      </c>
      <c r="C3" s="11">
        <v>232</v>
      </c>
      <c r="D3" s="9">
        <v>238</v>
      </c>
      <c r="E3" s="12">
        <f>D3/C3*100</f>
        <v>102.58620689655173</v>
      </c>
      <c r="F3" s="12">
        <v>20</v>
      </c>
      <c r="G3" s="9">
        <v>195</v>
      </c>
      <c r="H3" s="12">
        <f>G3/C3*100</f>
        <v>84.05172413793103</v>
      </c>
      <c r="I3" s="12">
        <f>H3/100*20</f>
        <v>16.810344827586206</v>
      </c>
      <c r="J3" s="9">
        <v>30</v>
      </c>
      <c r="K3" s="18">
        <f>F3+I3+J3</f>
        <v>66.8103448275862</v>
      </c>
      <c r="L3" s="19">
        <v>1</v>
      </c>
      <c r="M3" s="16"/>
    </row>
    <row r="4" spans="1:13" s="3" customFormat="1" ht="30" customHeight="1">
      <c r="A4" s="9">
        <v>2</v>
      </c>
      <c r="B4" s="10" t="s">
        <v>13</v>
      </c>
      <c r="C4" s="9">
        <v>321</v>
      </c>
      <c r="D4" s="9">
        <v>320</v>
      </c>
      <c r="E4" s="12">
        <f>D4/C4*100</f>
        <v>99.68847352024922</v>
      </c>
      <c r="F4" s="12">
        <f>E4/100*20</f>
        <v>19.937694704049843</v>
      </c>
      <c r="G4" s="9">
        <v>265</v>
      </c>
      <c r="H4" s="12">
        <f>G4/C4*100</f>
        <v>82.55451713395638</v>
      </c>
      <c r="I4" s="12">
        <f>H4/100*20</f>
        <v>16.510903426791277</v>
      </c>
      <c r="J4" s="9">
        <v>30</v>
      </c>
      <c r="K4" s="18">
        <f>F4+I4+J4</f>
        <v>66.44859813084112</v>
      </c>
      <c r="L4" s="19">
        <v>2</v>
      </c>
      <c r="M4" s="16"/>
    </row>
    <row r="5" spans="1:13" s="3" customFormat="1" ht="30" customHeight="1">
      <c r="A5" s="9">
        <v>3</v>
      </c>
      <c r="B5" s="10" t="s">
        <v>14</v>
      </c>
      <c r="C5" s="11">
        <v>124</v>
      </c>
      <c r="D5" s="9">
        <v>109</v>
      </c>
      <c r="E5" s="12">
        <f>D5/C5*100</f>
        <v>87.90322580645162</v>
      </c>
      <c r="F5" s="12">
        <f>E5/100*20</f>
        <v>17.580645161290324</v>
      </c>
      <c r="G5" s="9">
        <v>64</v>
      </c>
      <c r="H5" s="12">
        <f>G5/C5*100</f>
        <v>51.61290322580645</v>
      </c>
      <c r="I5" s="12">
        <f>H5/100*20</f>
        <v>10.32258064516129</v>
      </c>
      <c r="J5" s="9">
        <v>30</v>
      </c>
      <c r="K5" s="18">
        <f>F5+I5+J5</f>
        <v>57.903225806451616</v>
      </c>
      <c r="L5" s="19">
        <v>3</v>
      </c>
      <c r="M5" s="16"/>
    </row>
    <row r="6" spans="1:13" s="3" customFormat="1" ht="30" customHeight="1">
      <c r="A6" s="9">
        <v>4</v>
      </c>
      <c r="B6" s="10" t="s">
        <v>15</v>
      </c>
      <c r="C6" s="11">
        <v>312</v>
      </c>
      <c r="D6" s="9">
        <v>180</v>
      </c>
      <c r="E6" s="12">
        <f>D6/C6*100</f>
        <v>57.692307692307686</v>
      </c>
      <c r="F6" s="12">
        <f>E6/100*20</f>
        <v>11.538461538461537</v>
      </c>
      <c r="G6" s="9">
        <v>136</v>
      </c>
      <c r="H6" s="12">
        <f>G6/C6*100</f>
        <v>43.58974358974359</v>
      </c>
      <c r="I6" s="12">
        <f>H6/100*20</f>
        <v>8.717948717948719</v>
      </c>
      <c r="J6" s="9">
        <v>30</v>
      </c>
      <c r="K6" s="18">
        <f>F6+I6+J6</f>
        <v>50.256410256410255</v>
      </c>
      <c r="L6" s="19">
        <v>4</v>
      </c>
      <c r="M6" s="16"/>
    </row>
    <row r="7" spans="1:13" s="3" customFormat="1" ht="30" customHeight="1">
      <c r="A7" s="9">
        <v>5</v>
      </c>
      <c r="B7" s="10" t="s">
        <v>16</v>
      </c>
      <c r="C7" s="9">
        <v>709</v>
      </c>
      <c r="D7" s="9">
        <v>425</v>
      </c>
      <c r="E7" s="12">
        <f>D7/C7*100</f>
        <v>59.943582510578274</v>
      </c>
      <c r="F7" s="12">
        <f>E7/100*20</f>
        <v>11.988716502115654</v>
      </c>
      <c r="G7" s="9">
        <v>293</v>
      </c>
      <c r="H7" s="12">
        <f>G7/C7*100</f>
        <v>41.32581100141044</v>
      </c>
      <c r="I7" s="12">
        <f>H7/100*20</f>
        <v>8.26516220028209</v>
      </c>
      <c r="J7" s="9">
        <v>30</v>
      </c>
      <c r="K7" s="18">
        <f>F7+I7+J7</f>
        <v>50.25387870239774</v>
      </c>
      <c r="L7" s="19">
        <v>5</v>
      </c>
      <c r="M7" s="16"/>
    </row>
    <row r="8" spans="1:13" s="3" customFormat="1" ht="30" customHeight="1">
      <c r="A8" s="9">
        <v>6</v>
      </c>
      <c r="B8" s="10" t="s">
        <v>17</v>
      </c>
      <c r="C8" s="11">
        <v>506</v>
      </c>
      <c r="D8" s="9">
        <v>261</v>
      </c>
      <c r="E8" s="12">
        <f>D8/C8*100</f>
        <v>51.581027667984195</v>
      </c>
      <c r="F8" s="12">
        <f>E8/100*20</f>
        <v>10.316205533596838</v>
      </c>
      <c r="G8" s="9">
        <v>250</v>
      </c>
      <c r="H8" s="12">
        <f>G8/C8*100</f>
        <v>49.40711462450593</v>
      </c>
      <c r="I8" s="12">
        <f>H8/100*20</f>
        <v>9.881422924901187</v>
      </c>
      <c r="J8" s="9">
        <v>30</v>
      </c>
      <c r="K8" s="18">
        <f>F8+I8+J8</f>
        <v>50.19762845849802</v>
      </c>
      <c r="L8" s="19">
        <v>6</v>
      </c>
      <c r="M8" s="16"/>
    </row>
    <row r="9" spans="1:13" s="4" customFormat="1" ht="30" customHeight="1">
      <c r="A9" s="9">
        <v>7</v>
      </c>
      <c r="B9" s="10" t="s">
        <v>18</v>
      </c>
      <c r="C9" s="9">
        <v>151</v>
      </c>
      <c r="D9" s="9">
        <v>75</v>
      </c>
      <c r="E9" s="12">
        <f>D9/C9*100</f>
        <v>49.668874172185426</v>
      </c>
      <c r="F9" s="12">
        <f>E9/100*20</f>
        <v>9.933774834437084</v>
      </c>
      <c r="G9" s="9">
        <v>72</v>
      </c>
      <c r="H9" s="12">
        <f>G9/C9*100</f>
        <v>47.682119205298015</v>
      </c>
      <c r="I9" s="12">
        <f>H9/100*20</f>
        <v>9.536423841059602</v>
      </c>
      <c r="J9" s="9">
        <v>30</v>
      </c>
      <c r="K9" s="18">
        <f>F9+I9+J9</f>
        <v>49.47019867549669</v>
      </c>
      <c r="L9" s="19">
        <v>7</v>
      </c>
      <c r="M9" s="20"/>
    </row>
    <row r="10" spans="1:13" s="3" customFormat="1" ht="30" customHeight="1">
      <c r="A10" s="9">
        <v>8</v>
      </c>
      <c r="B10" s="10" t="s">
        <v>19</v>
      </c>
      <c r="C10" s="11">
        <v>473</v>
      </c>
      <c r="D10" s="9">
        <v>278</v>
      </c>
      <c r="E10" s="12">
        <f>D10/C10*100</f>
        <v>58.7737843551797</v>
      </c>
      <c r="F10" s="12">
        <f>E10/100*20</f>
        <v>11.75475687103594</v>
      </c>
      <c r="G10" s="9">
        <v>165</v>
      </c>
      <c r="H10" s="12">
        <f>G10/C10*100</f>
        <v>34.883720930232556</v>
      </c>
      <c r="I10" s="12">
        <f>H10/100*20</f>
        <v>6.976744186046511</v>
      </c>
      <c r="J10" s="9">
        <v>30</v>
      </c>
      <c r="K10" s="18">
        <f>F10+I10+J10</f>
        <v>48.731501057082454</v>
      </c>
      <c r="L10" s="19">
        <v>8</v>
      </c>
      <c r="M10" s="16"/>
    </row>
    <row r="11" spans="1:13" s="3" customFormat="1" ht="30" customHeight="1">
      <c r="A11" s="9">
        <v>9</v>
      </c>
      <c r="B11" s="10" t="s">
        <v>20</v>
      </c>
      <c r="C11" s="9">
        <v>569</v>
      </c>
      <c r="D11" s="9">
        <v>260</v>
      </c>
      <c r="E11" s="12">
        <f>D11/C11*100</f>
        <v>45.69420035149385</v>
      </c>
      <c r="F11" s="12">
        <f>E11/100*20</f>
        <v>9.13884007029877</v>
      </c>
      <c r="G11" s="9">
        <v>255</v>
      </c>
      <c r="H11" s="12">
        <f>G11/C11*100</f>
        <v>44.81546572934973</v>
      </c>
      <c r="I11" s="12">
        <f>H11/100*20</f>
        <v>8.963093145869948</v>
      </c>
      <c r="J11" s="9">
        <v>30</v>
      </c>
      <c r="K11" s="18">
        <f>F11+I11+J11</f>
        <v>48.10193321616872</v>
      </c>
      <c r="L11" s="19">
        <v>9</v>
      </c>
      <c r="M11" s="16"/>
    </row>
    <row r="12" spans="1:13" s="3" customFormat="1" ht="30" customHeight="1">
      <c r="A12" s="9">
        <v>10</v>
      </c>
      <c r="B12" s="10" t="s">
        <v>21</v>
      </c>
      <c r="C12" s="11">
        <v>62</v>
      </c>
      <c r="D12" s="9">
        <v>30</v>
      </c>
      <c r="E12" s="12">
        <f>D12/C12*100</f>
        <v>48.38709677419355</v>
      </c>
      <c r="F12" s="12">
        <f>E12/100*20</f>
        <v>9.67741935483871</v>
      </c>
      <c r="G12" s="9">
        <v>26</v>
      </c>
      <c r="H12" s="12">
        <f>G12/C12*100</f>
        <v>41.935483870967744</v>
      </c>
      <c r="I12" s="12">
        <f>H12/100*20</f>
        <v>8.387096774193548</v>
      </c>
      <c r="J12" s="9">
        <v>30</v>
      </c>
      <c r="K12" s="18">
        <f>F12+I12+J12</f>
        <v>48.064516129032256</v>
      </c>
      <c r="L12" s="19">
        <v>10</v>
      </c>
      <c r="M12" s="21" t="s">
        <v>22</v>
      </c>
    </row>
    <row r="13" spans="1:13" s="3" customFormat="1" ht="30" customHeight="1">
      <c r="A13" s="9">
        <v>11</v>
      </c>
      <c r="B13" s="10" t="s">
        <v>23</v>
      </c>
      <c r="C13" s="11">
        <v>590</v>
      </c>
      <c r="D13" s="9">
        <v>300</v>
      </c>
      <c r="E13" s="12">
        <f>D13/C13*100</f>
        <v>50.847457627118644</v>
      </c>
      <c r="F13" s="12">
        <f>E13/100*20</f>
        <v>10.169491525423728</v>
      </c>
      <c r="G13" s="9">
        <v>205</v>
      </c>
      <c r="H13" s="12">
        <f>G13/C13*100</f>
        <v>34.74576271186441</v>
      </c>
      <c r="I13" s="12">
        <f>H13/100*20</f>
        <v>6.9491525423728815</v>
      </c>
      <c r="J13" s="9">
        <v>30</v>
      </c>
      <c r="K13" s="18">
        <f>F13+I13+J13</f>
        <v>47.11864406779661</v>
      </c>
      <c r="L13" s="19">
        <v>11</v>
      </c>
      <c r="M13" s="16"/>
    </row>
    <row r="14" spans="1:13" s="3" customFormat="1" ht="30" customHeight="1">
      <c r="A14" s="9">
        <v>12</v>
      </c>
      <c r="B14" s="10" t="s">
        <v>24</v>
      </c>
      <c r="C14" s="11">
        <v>130</v>
      </c>
      <c r="D14" s="9">
        <v>62</v>
      </c>
      <c r="E14" s="12">
        <f>D14/C14*100</f>
        <v>47.69230769230769</v>
      </c>
      <c r="F14" s="12">
        <f>E14/100*20</f>
        <v>9.538461538461538</v>
      </c>
      <c r="G14" s="9">
        <v>47</v>
      </c>
      <c r="H14" s="12">
        <f>G14/C14*100</f>
        <v>36.15384615384615</v>
      </c>
      <c r="I14" s="12">
        <f>H14/100*20</f>
        <v>7.230769230769231</v>
      </c>
      <c r="J14" s="9">
        <v>30</v>
      </c>
      <c r="K14" s="18">
        <f>F14+I14+J14</f>
        <v>46.769230769230774</v>
      </c>
      <c r="L14" s="19">
        <v>12</v>
      </c>
      <c r="M14" s="16"/>
    </row>
    <row r="15" spans="1:13" s="3" customFormat="1" ht="30" customHeight="1">
      <c r="A15" s="9">
        <v>13</v>
      </c>
      <c r="B15" s="10" t="s">
        <v>25</v>
      </c>
      <c r="C15" s="11">
        <v>199</v>
      </c>
      <c r="D15" s="9">
        <v>82</v>
      </c>
      <c r="E15" s="12">
        <f>D15/C15*100</f>
        <v>41.20603015075377</v>
      </c>
      <c r="F15" s="12">
        <f>E15/100*20</f>
        <v>8.241206030150753</v>
      </c>
      <c r="G15" s="9">
        <v>70</v>
      </c>
      <c r="H15" s="12">
        <f>G15/C15*100</f>
        <v>35.175879396984925</v>
      </c>
      <c r="I15" s="12">
        <f>H15/100*20</f>
        <v>7.035175879396985</v>
      </c>
      <c r="J15" s="9">
        <v>30</v>
      </c>
      <c r="K15" s="18">
        <f>F15+I15+J15</f>
        <v>45.27638190954774</v>
      </c>
      <c r="L15" s="19">
        <v>13</v>
      </c>
      <c r="M15" s="16"/>
    </row>
    <row r="16" spans="1:13" s="3" customFormat="1" ht="30" customHeight="1">
      <c r="A16" s="9">
        <v>14</v>
      </c>
      <c r="B16" s="10" t="s">
        <v>26</v>
      </c>
      <c r="C16" s="11">
        <v>279</v>
      </c>
      <c r="D16" s="9">
        <v>102</v>
      </c>
      <c r="E16" s="12">
        <f>D16/C16*100</f>
        <v>36.55913978494624</v>
      </c>
      <c r="F16" s="12">
        <f>E16/100*20</f>
        <v>7.311827956989248</v>
      </c>
      <c r="G16" s="9">
        <v>89</v>
      </c>
      <c r="H16" s="12">
        <f>G16/C16*100</f>
        <v>31.899641577060933</v>
      </c>
      <c r="I16" s="12">
        <f>H16/100*20</f>
        <v>6.379928315412187</v>
      </c>
      <c r="J16" s="9">
        <v>30</v>
      </c>
      <c r="K16" s="18">
        <f>F16+I16+J16</f>
        <v>43.691756272401435</v>
      </c>
      <c r="L16" s="19">
        <v>14</v>
      </c>
      <c r="M16" s="16"/>
    </row>
    <row r="17" spans="1:13" s="3" customFormat="1" ht="30" customHeight="1">
      <c r="A17" s="9">
        <v>15</v>
      </c>
      <c r="B17" s="10" t="s">
        <v>27</v>
      </c>
      <c r="C17" s="11">
        <v>15</v>
      </c>
      <c r="D17" s="9">
        <v>6</v>
      </c>
      <c r="E17" s="12">
        <f>D17/C17*100</f>
        <v>40</v>
      </c>
      <c r="F17" s="12">
        <f>E17/100*20</f>
        <v>8</v>
      </c>
      <c r="G17" s="9">
        <v>3</v>
      </c>
      <c r="H17" s="12">
        <f>G17/C17*100</f>
        <v>20</v>
      </c>
      <c r="I17" s="12">
        <f>H17/100*20</f>
        <v>4</v>
      </c>
      <c r="J17" s="9">
        <v>30</v>
      </c>
      <c r="K17" s="18">
        <f>F17+I17+J17</f>
        <v>42</v>
      </c>
      <c r="L17" s="19">
        <v>15</v>
      </c>
      <c r="M17" s="16"/>
    </row>
    <row r="18" spans="1:13" s="3" customFormat="1" ht="30" customHeight="1">
      <c r="A18" s="9">
        <v>16</v>
      </c>
      <c r="B18" s="10" t="s">
        <v>28</v>
      </c>
      <c r="C18" s="11">
        <v>24</v>
      </c>
      <c r="D18" s="9">
        <v>7</v>
      </c>
      <c r="E18" s="12">
        <f>D18/C18*100</f>
        <v>29.166666666666668</v>
      </c>
      <c r="F18" s="12">
        <f>E18/100*20</f>
        <v>5.833333333333334</v>
      </c>
      <c r="G18" s="9">
        <v>6</v>
      </c>
      <c r="H18" s="12">
        <f>G18/C18*100</f>
        <v>25</v>
      </c>
      <c r="I18" s="12">
        <f>H18/100*20</f>
        <v>5</v>
      </c>
      <c r="J18" s="9">
        <v>30</v>
      </c>
      <c r="K18" s="18">
        <f>F18+I18+J18</f>
        <v>40.833333333333336</v>
      </c>
      <c r="L18" s="19">
        <v>16</v>
      </c>
      <c r="M18" s="16"/>
    </row>
    <row r="19" spans="1:13" s="3" customFormat="1" ht="30" customHeight="1">
      <c r="A19" s="9">
        <v>17</v>
      </c>
      <c r="B19" s="10" t="s">
        <v>29</v>
      </c>
      <c r="C19" s="9">
        <v>274</v>
      </c>
      <c r="D19" s="9">
        <v>81</v>
      </c>
      <c r="E19" s="12">
        <f>D19/C19*100</f>
        <v>29.56204379562044</v>
      </c>
      <c r="F19" s="12">
        <f>E19/100*20</f>
        <v>5.912408759124088</v>
      </c>
      <c r="G19" s="9">
        <v>64</v>
      </c>
      <c r="H19" s="12">
        <f>G19/C19*100</f>
        <v>23.357664233576642</v>
      </c>
      <c r="I19" s="12">
        <f>H19/100*20</f>
        <v>4.671532846715328</v>
      </c>
      <c r="J19" s="9">
        <v>30</v>
      </c>
      <c r="K19" s="18">
        <f>F19+I19+J19</f>
        <v>40.583941605839414</v>
      </c>
      <c r="L19" s="19">
        <v>17</v>
      </c>
      <c r="M19" s="16"/>
    </row>
    <row r="20" spans="1:13" s="3" customFormat="1" ht="30" customHeight="1">
      <c r="A20" s="9">
        <v>18</v>
      </c>
      <c r="B20" s="10" t="s">
        <v>30</v>
      </c>
      <c r="C20" s="11">
        <v>340</v>
      </c>
      <c r="D20" s="9">
        <v>97</v>
      </c>
      <c r="E20" s="12">
        <f>D20/C20*100</f>
        <v>28.52941176470588</v>
      </c>
      <c r="F20" s="12">
        <f>E20/100*20</f>
        <v>5.705882352941176</v>
      </c>
      <c r="G20" s="9">
        <v>72</v>
      </c>
      <c r="H20" s="12">
        <f>G20/C20*100</f>
        <v>21.176470588235293</v>
      </c>
      <c r="I20" s="12">
        <f>H20/100*20</f>
        <v>4.235294117647059</v>
      </c>
      <c r="J20" s="9">
        <v>30</v>
      </c>
      <c r="K20" s="18">
        <f>F20+I20+J20</f>
        <v>39.94117647058823</v>
      </c>
      <c r="L20" s="19">
        <v>18</v>
      </c>
      <c r="M20" s="16"/>
    </row>
    <row r="21" spans="1:13" ht="30" customHeight="1">
      <c r="A21" s="13" t="s">
        <v>31</v>
      </c>
      <c r="B21" s="14"/>
      <c r="C21" s="15">
        <v>5310</v>
      </c>
      <c r="D21" s="15">
        <f>SUM(D3:D20)</f>
        <v>2913</v>
      </c>
      <c r="E21" s="12">
        <f>D21/C21*100</f>
        <v>54.85875706214689</v>
      </c>
      <c r="F21" s="12">
        <f>E21/100*20</f>
        <v>10.971751412429377</v>
      </c>
      <c r="G21" s="15">
        <v>2277</v>
      </c>
      <c r="H21" s="12">
        <f>G21/C21*100</f>
        <v>42.88135593220339</v>
      </c>
      <c r="I21" s="12">
        <f>H21/100*20</f>
        <v>8.576271186440678</v>
      </c>
      <c r="J21" s="15"/>
      <c r="K21" s="18"/>
      <c r="L21" s="15"/>
      <c r="M21" s="16"/>
    </row>
  </sheetData>
  <sheetProtection/>
  <mergeCells count="2">
    <mergeCell ref="A1:L1"/>
    <mergeCell ref="A21:B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6:F23"/>
  <sheetViews>
    <sheetView workbookViewId="0" topLeftCell="A1">
      <selection activeCell="H23" sqref="H23"/>
    </sheetView>
  </sheetViews>
  <sheetFormatPr defaultColWidth="9.00390625" defaultRowHeight="14.25"/>
  <sheetData>
    <row r="5" ht="15"/>
    <row r="6" ht="21">
      <c r="F6" s="1">
        <v>312</v>
      </c>
    </row>
    <row r="7" ht="21">
      <c r="F7" s="2">
        <v>590</v>
      </c>
    </row>
    <row r="8" ht="21">
      <c r="F8" s="2">
        <v>340</v>
      </c>
    </row>
    <row r="9" ht="21">
      <c r="F9" s="2">
        <v>709</v>
      </c>
    </row>
    <row r="10" ht="21">
      <c r="F10" s="2">
        <v>199</v>
      </c>
    </row>
    <row r="11" ht="21">
      <c r="F11" s="2">
        <v>279</v>
      </c>
    </row>
    <row r="12" ht="21">
      <c r="F12" s="2">
        <v>274</v>
      </c>
    </row>
    <row r="13" ht="21">
      <c r="F13" s="2">
        <v>569</v>
      </c>
    </row>
    <row r="14" ht="21">
      <c r="F14" s="2">
        <v>62</v>
      </c>
    </row>
    <row r="15" ht="21">
      <c r="F15" s="2">
        <v>124</v>
      </c>
    </row>
    <row r="16" ht="21">
      <c r="F16" s="2">
        <v>15</v>
      </c>
    </row>
    <row r="17" ht="21">
      <c r="F17" s="2">
        <v>130</v>
      </c>
    </row>
    <row r="18" ht="21">
      <c r="F18" s="2">
        <v>321</v>
      </c>
    </row>
    <row r="19" ht="21">
      <c r="F19" s="2">
        <v>506</v>
      </c>
    </row>
    <row r="20" ht="21">
      <c r="F20" s="2">
        <v>232</v>
      </c>
    </row>
    <row r="21" ht="21">
      <c r="F21" s="2">
        <v>151</v>
      </c>
    </row>
    <row r="22" ht="21">
      <c r="F22" s="2">
        <v>473</v>
      </c>
    </row>
    <row r="23" ht="21">
      <c r="F23" s="2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2016-02-02T09:27:53Z</cp:lastPrinted>
  <dcterms:created xsi:type="dcterms:W3CDTF">2016-02-02T09:05:54Z</dcterms:created>
  <dcterms:modified xsi:type="dcterms:W3CDTF">2018-08-29T07:50:41Z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