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小茴香种植兑付表" sheetId="5" r:id="rId1"/>
    <sheet name="玉米种植兑付表 " sheetId="9" r:id="rId2"/>
    <sheet name="二次猪仔养殖兑付表 " sheetId="8" r:id="rId3"/>
  </sheets>
  <definedNames>
    <definedName name="_xlnm._FilterDatabase" localSheetId="0" hidden="1">小茴香种植兑付表!$A$2:$J$199</definedName>
    <definedName name="_xlnm._FilterDatabase" localSheetId="2" hidden="1">'二次猪仔养殖兑付表 '!$A$2:$I$18</definedName>
    <definedName name="_xlnm.Print_Titles" localSheetId="2">'二次猪仔养殖兑付表 '!$1:$2</definedName>
    <definedName name="_xlnm.Print_Titles" localSheetId="1">'玉米种植兑付表 '!$1:$2</definedName>
    <definedName name="_xlnm.Print_Titles" localSheetId="0">小茴香种植兑付表!$1:$2</definedName>
    <definedName name="_xlnm._FilterDatabase" localSheetId="1" hidden="1">'玉米种植兑付表 '!$A$2:$J$113</definedName>
  </definedNames>
  <calcPr calcId="144525" concurrentCalc="0"/>
</workbook>
</file>

<file path=xl/sharedStrings.xml><?xml version="1.0" encoding="utf-8"?>
<sst xmlns="http://schemas.openxmlformats.org/spreadsheetml/2006/main" count="364">
  <si>
    <r>
      <rPr>
        <sz val="20"/>
        <rFont val="方正小标宋简体"/>
        <charset val="134"/>
      </rPr>
      <t>西安镇</t>
    </r>
    <r>
      <rPr>
        <u/>
        <sz val="20"/>
        <rFont val="Times New Roman"/>
        <charset val="134"/>
      </rPr>
      <t xml:space="preserve">      </t>
    </r>
    <r>
      <rPr>
        <u/>
        <sz val="20"/>
        <rFont val="方正小标宋简体"/>
        <charset val="134"/>
      </rPr>
      <t>西安</t>
    </r>
    <r>
      <rPr>
        <u/>
        <sz val="20"/>
        <rFont val="Times New Roman"/>
        <charset val="134"/>
      </rPr>
      <t xml:space="preserve">     </t>
    </r>
    <r>
      <rPr>
        <sz val="20"/>
        <rFont val="方正小标宋简体"/>
        <charset val="134"/>
      </rPr>
      <t>村</t>
    </r>
    <r>
      <rPr>
        <sz val="20"/>
        <rFont val="Times New Roman"/>
        <charset val="134"/>
      </rPr>
      <t>2024</t>
    </r>
    <r>
      <rPr>
        <sz val="20"/>
        <rFont val="方正小标宋简体"/>
        <charset val="134"/>
      </rPr>
      <t>年</t>
    </r>
    <r>
      <rPr>
        <u/>
        <sz val="20"/>
        <rFont val="Times New Roman"/>
        <charset val="134"/>
      </rPr>
      <t xml:space="preserve">     </t>
    </r>
    <r>
      <rPr>
        <u/>
        <sz val="20"/>
        <rFont val="方正小标宋简体"/>
        <charset val="134"/>
      </rPr>
      <t>小茴香</t>
    </r>
    <r>
      <rPr>
        <u/>
        <sz val="20"/>
        <rFont val="Times New Roman"/>
        <charset val="134"/>
      </rPr>
      <t xml:space="preserve">      </t>
    </r>
    <r>
      <rPr>
        <sz val="20"/>
        <rFont val="方正小标宋简体"/>
        <charset val="134"/>
      </rPr>
      <t>项目补贴兑付花名册</t>
    </r>
  </si>
  <si>
    <r>
      <rPr>
        <sz val="12"/>
        <rFont val="宋体"/>
        <charset val="134"/>
      </rPr>
      <t>序号</t>
    </r>
  </si>
  <si>
    <r>
      <rPr>
        <sz val="12"/>
        <rFont val="宋体"/>
        <charset val="134"/>
      </rPr>
      <t>村组</t>
    </r>
  </si>
  <si>
    <r>
      <rPr>
        <sz val="12"/>
        <rFont val="宋体"/>
        <charset val="134"/>
      </rPr>
      <t>姓名</t>
    </r>
  </si>
  <si>
    <r>
      <rPr>
        <sz val="12"/>
        <rFont val="宋体"/>
        <charset val="134"/>
      </rPr>
      <t>身份证号</t>
    </r>
  </si>
  <si>
    <r>
      <rPr>
        <sz val="12"/>
        <rFont val="宋体"/>
        <charset val="134"/>
      </rPr>
      <t>一卡通号</t>
    </r>
  </si>
  <si>
    <r>
      <rPr>
        <sz val="12"/>
        <rFont val="宋体"/>
        <charset val="134"/>
      </rPr>
      <t>补贴面积（亩）</t>
    </r>
  </si>
  <si>
    <r>
      <rPr>
        <sz val="12"/>
        <rFont val="宋体"/>
        <charset val="134"/>
      </rPr>
      <t>补贴标准（每亩）</t>
    </r>
  </si>
  <si>
    <r>
      <rPr>
        <sz val="12"/>
        <rFont val="宋体"/>
        <charset val="134"/>
      </rPr>
      <t>补助金额（元）</t>
    </r>
  </si>
  <si>
    <r>
      <rPr>
        <sz val="12"/>
        <rFont val="宋体"/>
        <charset val="134"/>
      </rPr>
      <t>备注</t>
    </r>
  </si>
  <si>
    <r>
      <rPr>
        <sz val="12"/>
        <rFont val="宋体"/>
        <charset val="134"/>
      </rPr>
      <t>老城</t>
    </r>
  </si>
  <si>
    <r>
      <rPr>
        <sz val="12"/>
        <rFont val="宋体"/>
        <charset val="134"/>
      </rPr>
      <t>罗守明</t>
    </r>
  </si>
  <si>
    <t>642222********0810</t>
  </si>
  <si>
    <t>622947880001557****</t>
  </si>
  <si>
    <r>
      <rPr>
        <sz val="12"/>
        <rFont val="宋体"/>
        <charset val="134"/>
      </rPr>
      <t>魏克珍</t>
    </r>
  </si>
  <si>
    <t>642222********0815</t>
  </si>
  <si>
    <t>622947880011571****</t>
  </si>
  <si>
    <r>
      <rPr>
        <sz val="12"/>
        <rFont val="宋体"/>
        <charset val="134"/>
      </rPr>
      <t>霍宝福</t>
    </r>
  </si>
  <si>
    <t>642222********0819</t>
  </si>
  <si>
    <t>622947880001559****</t>
  </si>
  <si>
    <r>
      <rPr>
        <sz val="12"/>
        <rFont val="宋体"/>
        <charset val="134"/>
      </rPr>
      <t>蒙建虎</t>
    </r>
  </si>
  <si>
    <t>642222********0817</t>
  </si>
  <si>
    <t>622947880011568****</t>
  </si>
  <si>
    <r>
      <rPr>
        <sz val="12"/>
        <rFont val="宋体"/>
        <charset val="134"/>
      </rPr>
      <t>何玉</t>
    </r>
  </si>
  <si>
    <t>642222********0811</t>
  </si>
  <si>
    <t>622947881009560****</t>
  </si>
  <si>
    <r>
      <rPr>
        <sz val="12"/>
        <rFont val="宋体"/>
        <charset val="134"/>
      </rPr>
      <t>孙付宏</t>
    </r>
  </si>
  <si>
    <t>640522********0851</t>
  </si>
  <si>
    <t>623095860001552****</t>
  </si>
  <si>
    <r>
      <rPr>
        <sz val="12"/>
        <rFont val="宋体"/>
        <charset val="134"/>
      </rPr>
      <t>陈少宏</t>
    </r>
  </si>
  <si>
    <t>642222********0814</t>
  </si>
  <si>
    <t>622947881029358****</t>
  </si>
  <si>
    <r>
      <rPr>
        <sz val="12"/>
        <rFont val="宋体"/>
        <charset val="134"/>
      </rPr>
      <t>陈少雄</t>
    </r>
  </si>
  <si>
    <t>642222********0816</t>
  </si>
  <si>
    <r>
      <rPr>
        <sz val="12"/>
        <rFont val="宋体"/>
        <charset val="134"/>
      </rPr>
      <t>曹梅</t>
    </r>
  </si>
  <si>
    <t>642222********0828</t>
  </si>
  <si>
    <t>622947880021570****</t>
  </si>
  <si>
    <r>
      <rPr>
        <sz val="12"/>
        <rFont val="宋体"/>
        <charset val="134"/>
      </rPr>
      <t>魏克军</t>
    </r>
  </si>
  <si>
    <t>642222********0818</t>
  </si>
  <si>
    <t>622947880001556****</t>
  </si>
  <si>
    <r>
      <rPr>
        <sz val="12"/>
        <rFont val="宋体"/>
        <charset val="134"/>
      </rPr>
      <t>闫文斌</t>
    </r>
  </si>
  <si>
    <t>642222********0813</t>
  </si>
  <si>
    <t>622947881009686****</t>
  </si>
  <si>
    <r>
      <rPr>
        <sz val="12"/>
        <rFont val="宋体"/>
        <charset val="134"/>
      </rPr>
      <t>李海燕</t>
    </r>
  </si>
  <si>
    <t>642222********0848</t>
  </si>
  <si>
    <t>622947881100166****</t>
  </si>
  <si>
    <r>
      <rPr>
        <sz val="12"/>
        <rFont val="宋体"/>
        <charset val="134"/>
      </rPr>
      <t>张朝金</t>
    </r>
  </si>
  <si>
    <r>
      <rPr>
        <sz val="12"/>
        <rFont val="宋体"/>
        <charset val="134"/>
      </rPr>
      <t>张海兵</t>
    </r>
  </si>
  <si>
    <t>622947880001558****</t>
  </si>
  <si>
    <r>
      <rPr>
        <sz val="12"/>
        <rFont val="宋体"/>
        <charset val="134"/>
      </rPr>
      <t>张军林</t>
    </r>
  </si>
  <si>
    <t>622947880001555****</t>
  </si>
  <si>
    <r>
      <rPr>
        <sz val="12"/>
        <rFont val="宋体"/>
        <charset val="134"/>
      </rPr>
      <t>王生燕</t>
    </r>
  </si>
  <si>
    <t>642222********0826</t>
  </si>
  <si>
    <t>622947880011573****</t>
  </si>
  <si>
    <r>
      <rPr>
        <sz val="12"/>
        <rFont val="宋体"/>
        <charset val="134"/>
      </rPr>
      <t>宋万梅</t>
    </r>
  </si>
  <si>
    <r>
      <rPr>
        <sz val="12"/>
        <rFont val="宋体"/>
        <charset val="134"/>
      </rPr>
      <t>吴效军</t>
    </r>
  </si>
  <si>
    <t>622947880011567****</t>
  </si>
  <si>
    <r>
      <rPr>
        <sz val="12"/>
        <rFont val="宋体"/>
        <charset val="134"/>
      </rPr>
      <t>何平</t>
    </r>
  </si>
  <si>
    <r>
      <rPr>
        <sz val="12"/>
        <rFont val="宋体"/>
        <charset val="134"/>
      </rPr>
      <t>张宏刚</t>
    </r>
  </si>
  <si>
    <t>642222********0812</t>
  </si>
  <si>
    <t>622947880011566****</t>
  </si>
  <si>
    <r>
      <rPr>
        <sz val="12"/>
        <rFont val="宋体"/>
        <charset val="134"/>
      </rPr>
      <t>孟宏斌</t>
    </r>
  </si>
  <si>
    <t>642222********081X</t>
  </si>
  <si>
    <t>622947881009585****</t>
  </si>
  <si>
    <r>
      <rPr>
        <sz val="12"/>
        <rFont val="宋体"/>
        <charset val="134"/>
      </rPr>
      <t>王进武</t>
    </r>
  </si>
  <si>
    <r>
      <rPr>
        <sz val="12"/>
        <rFont val="宋体"/>
        <charset val="134"/>
      </rPr>
      <t>陶俊和</t>
    </r>
  </si>
  <si>
    <t>642222********0832</t>
  </si>
  <si>
    <r>
      <rPr>
        <sz val="12"/>
        <rFont val="宋体"/>
        <charset val="134"/>
      </rPr>
      <t>孙建国</t>
    </r>
  </si>
  <si>
    <r>
      <rPr>
        <sz val="12"/>
        <rFont val="宋体"/>
        <charset val="134"/>
      </rPr>
      <t>魏万珍</t>
    </r>
  </si>
  <si>
    <t>642222********0820</t>
  </si>
  <si>
    <r>
      <rPr>
        <sz val="12"/>
        <rFont val="宋体"/>
        <charset val="134"/>
      </rPr>
      <t>张海奎</t>
    </r>
  </si>
  <si>
    <r>
      <rPr>
        <sz val="12"/>
        <rFont val="宋体"/>
        <charset val="134"/>
      </rPr>
      <t>宋占珠</t>
    </r>
  </si>
  <si>
    <r>
      <rPr>
        <sz val="12"/>
        <rFont val="宋体"/>
        <charset val="134"/>
      </rPr>
      <t>吴宏江</t>
    </r>
  </si>
  <si>
    <r>
      <rPr>
        <sz val="12"/>
        <rFont val="宋体"/>
        <charset val="134"/>
      </rPr>
      <t>张国瑞</t>
    </r>
  </si>
  <si>
    <r>
      <rPr>
        <sz val="12"/>
        <rFont val="宋体"/>
        <charset val="134"/>
      </rPr>
      <t>吴效东</t>
    </r>
  </si>
  <si>
    <r>
      <rPr>
        <sz val="12"/>
        <rFont val="宋体"/>
        <charset val="134"/>
      </rPr>
      <t>张志亮</t>
    </r>
  </si>
  <si>
    <r>
      <rPr>
        <sz val="12"/>
        <rFont val="宋体"/>
        <charset val="134"/>
      </rPr>
      <t>吴效云</t>
    </r>
  </si>
  <si>
    <r>
      <rPr>
        <sz val="12"/>
        <rFont val="宋体"/>
        <charset val="134"/>
      </rPr>
      <t>何军</t>
    </r>
  </si>
  <si>
    <t>622947803001535****</t>
  </si>
  <si>
    <r>
      <rPr>
        <sz val="12"/>
        <rFont val="宋体"/>
        <charset val="134"/>
      </rPr>
      <t>吴明雄</t>
    </r>
  </si>
  <si>
    <t>622947880001553****</t>
  </si>
  <si>
    <r>
      <rPr>
        <sz val="12"/>
        <rFont val="宋体"/>
        <charset val="134"/>
      </rPr>
      <t>霍宝兵</t>
    </r>
  </si>
  <si>
    <r>
      <rPr>
        <sz val="12"/>
        <rFont val="宋体"/>
        <charset val="134"/>
      </rPr>
      <t>吴效成</t>
    </r>
  </si>
  <si>
    <r>
      <rPr>
        <sz val="12"/>
        <rFont val="宋体"/>
        <charset val="134"/>
      </rPr>
      <t>陈少强</t>
    </r>
  </si>
  <si>
    <t>622947880001554****</t>
  </si>
  <si>
    <r>
      <rPr>
        <sz val="12"/>
        <rFont val="宋体"/>
        <charset val="134"/>
      </rPr>
      <t>张海琪</t>
    </r>
  </si>
  <si>
    <r>
      <rPr>
        <sz val="12"/>
        <rFont val="宋体"/>
        <charset val="134"/>
      </rPr>
      <t>张云霞</t>
    </r>
  </si>
  <si>
    <t>642222********0827</t>
  </si>
  <si>
    <t>622947852010141****</t>
  </si>
  <si>
    <r>
      <rPr>
        <sz val="12"/>
        <rFont val="宋体"/>
        <charset val="134"/>
      </rPr>
      <t>张海军</t>
    </r>
  </si>
  <si>
    <r>
      <rPr>
        <sz val="12"/>
        <rFont val="宋体"/>
        <charset val="134"/>
      </rPr>
      <t>康付财</t>
    </r>
  </si>
  <si>
    <t>622947881008231****</t>
  </si>
  <si>
    <r>
      <rPr>
        <sz val="12"/>
        <rFont val="宋体"/>
        <charset val="134"/>
      </rPr>
      <t>霍宝宁</t>
    </r>
  </si>
  <si>
    <r>
      <rPr>
        <sz val="12"/>
        <rFont val="宋体"/>
        <charset val="134"/>
      </rPr>
      <t>蒙淑鹏</t>
    </r>
  </si>
  <si>
    <r>
      <rPr>
        <sz val="12"/>
        <rFont val="宋体"/>
        <charset val="134"/>
      </rPr>
      <t>苏太香</t>
    </r>
  </si>
  <si>
    <t>622947881001505****</t>
  </si>
  <si>
    <r>
      <rPr>
        <sz val="12"/>
        <rFont val="宋体"/>
        <charset val="134"/>
      </rPr>
      <t>北坝</t>
    </r>
  </si>
  <si>
    <r>
      <rPr>
        <sz val="12"/>
        <rFont val="宋体"/>
        <charset val="134"/>
      </rPr>
      <t>宋建兵</t>
    </r>
  </si>
  <si>
    <r>
      <rPr>
        <sz val="12"/>
        <rFont val="宋体"/>
        <charset val="134"/>
      </rPr>
      <t>李学香</t>
    </r>
  </si>
  <si>
    <t>622947881008204****</t>
  </si>
  <si>
    <r>
      <rPr>
        <sz val="12"/>
        <rFont val="宋体"/>
        <charset val="134"/>
      </rPr>
      <t>柳映新</t>
    </r>
  </si>
  <si>
    <r>
      <rPr>
        <sz val="12"/>
        <rFont val="宋体"/>
        <charset val="134"/>
      </rPr>
      <t>柳上峰</t>
    </r>
  </si>
  <si>
    <r>
      <rPr>
        <sz val="12"/>
        <rFont val="宋体"/>
        <charset val="134"/>
      </rPr>
      <t>张建文</t>
    </r>
  </si>
  <si>
    <r>
      <rPr>
        <sz val="12"/>
        <rFont val="宋体"/>
        <charset val="134"/>
      </rPr>
      <t>张建平</t>
    </r>
  </si>
  <si>
    <t>622947881110100****</t>
  </si>
  <si>
    <r>
      <rPr>
        <sz val="12"/>
        <rFont val="宋体"/>
        <charset val="134"/>
      </rPr>
      <t>王峰</t>
    </r>
  </si>
  <si>
    <t>642222********0838</t>
  </si>
  <si>
    <r>
      <rPr>
        <sz val="12"/>
        <rFont val="宋体"/>
        <charset val="134"/>
      </rPr>
      <t>杨继刚</t>
    </r>
  </si>
  <si>
    <r>
      <rPr>
        <sz val="12"/>
        <rFont val="宋体"/>
        <charset val="134"/>
      </rPr>
      <t>王宗</t>
    </r>
  </si>
  <si>
    <t>622947880011565****</t>
  </si>
  <si>
    <r>
      <rPr>
        <sz val="12"/>
        <rFont val="宋体"/>
        <charset val="134"/>
      </rPr>
      <t>马树才</t>
    </r>
  </si>
  <si>
    <r>
      <rPr>
        <sz val="12"/>
        <rFont val="宋体"/>
        <charset val="134"/>
      </rPr>
      <t>柳定</t>
    </r>
  </si>
  <si>
    <r>
      <rPr>
        <sz val="12"/>
        <rFont val="宋体"/>
        <charset val="134"/>
      </rPr>
      <t>张朝福</t>
    </r>
  </si>
  <si>
    <r>
      <rPr>
        <sz val="12"/>
        <rFont val="宋体"/>
        <charset val="134"/>
      </rPr>
      <t>宋建桃</t>
    </r>
  </si>
  <si>
    <t>642222********0825</t>
  </si>
  <si>
    <t>622947881180120****</t>
  </si>
  <si>
    <r>
      <rPr>
        <sz val="12"/>
        <rFont val="宋体"/>
        <charset val="134"/>
      </rPr>
      <t>徐文</t>
    </r>
  </si>
  <si>
    <r>
      <rPr>
        <sz val="12"/>
        <rFont val="宋体"/>
        <charset val="134"/>
      </rPr>
      <t>安义</t>
    </r>
  </si>
  <si>
    <r>
      <rPr>
        <sz val="12"/>
        <rFont val="宋体"/>
        <charset val="134"/>
      </rPr>
      <t>柳映学</t>
    </r>
  </si>
  <si>
    <r>
      <rPr>
        <sz val="12"/>
        <rFont val="宋体"/>
        <charset val="134"/>
      </rPr>
      <t>宋志有</t>
    </r>
  </si>
  <si>
    <t>622947881009631****</t>
  </si>
  <si>
    <r>
      <rPr>
        <sz val="12"/>
        <rFont val="宋体"/>
        <charset val="134"/>
      </rPr>
      <t>白彦文</t>
    </r>
  </si>
  <si>
    <r>
      <rPr>
        <sz val="12"/>
        <rFont val="宋体"/>
        <charset val="134"/>
      </rPr>
      <t>曾福海</t>
    </r>
  </si>
  <si>
    <r>
      <rPr>
        <sz val="12"/>
        <rFont val="宋体"/>
        <charset val="134"/>
      </rPr>
      <t>曾付文</t>
    </r>
  </si>
  <si>
    <t>622947881120166****</t>
  </si>
  <si>
    <r>
      <rPr>
        <sz val="12"/>
        <rFont val="宋体"/>
        <charset val="134"/>
      </rPr>
      <t>李富有</t>
    </r>
  </si>
  <si>
    <r>
      <rPr>
        <sz val="12"/>
        <rFont val="宋体"/>
        <charset val="134"/>
      </rPr>
      <t>王永禄</t>
    </r>
  </si>
  <si>
    <r>
      <rPr>
        <sz val="12"/>
        <rFont val="宋体"/>
        <charset val="134"/>
      </rPr>
      <t>马树彪</t>
    </r>
  </si>
  <si>
    <r>
      <rPr>
        <sz val="12"/>
        <rFont val="宋体"/>
        <charset val="134"/>
      </rPr>
      <t>宋建廷</t>
    </r>
  </si>
  <si>
    <t>622947881130195****</t>
  </si>
  <si>
    <r>
      <rPr>
        <sz val="12"/>
        <rFont val="宋体"/>
        <charset val="134"/>
      </rPr>
      <t>范文峰</t>
    </r>
  </si>
  <si>
    <t>622947881180112****</t>
  </si>
  <si>
    <r>
      <rPr>
        <sz val="12"/>
        <rFont val="宋体"/>
        <charset val="134"/>
      </rPr>
      <t>彭英</t>
    </r>
  </si>
  <si>
    <t>642222********0842</t>
  </si>
  <si>
    <r>
      <rPr>
        <sz val="12"/>
        <rFont val="宋体"/>
        <charset val="134"/>
      </rPr>
      <t>杨继福</t>
    </r>
  </si>
  <si>
    <r>
      <rPr>
        <sz val="12"/>
        <rFont val="宋体"/>
        <charset val="134"/>
      </rPr>
      <t>柳军峰</t>
    </r>
  </si>
  <si>
    <t>622947880001500****</t>
  </si>
  <si>
    <r>
      <rPr>
        <sz val="12"/>
        <rFont val="宋体"/>
        <charset val="134"/>
      </rPr>
      <t>宋志和</t>
    </r>
  </si>
  <si>
    <r>
      <rPr>
        <sz val="12"/>
        <rFont val="宋体"/>
        <charset val="134"/>
      </rPr>
      <t>宋志武</t>
    </r>
  </si>
  <si>
    <r>
      <rPr>
        <sz val="12"/>
        <rFont val="宋体"/>
        <charset val="134"/>
      </rPr>
      <t>柳西峰</t>
    </r>
  </si>
  <si>
    <r>
      <rPr>
        <sz val="12"/>
        <rFont val="宋体"/>
        <charset val="134"/>
      </rPr>
      <t>马树兴</t>
    </r>
  </si>
  <si>
    <t>642222********0837</t>
  </si>
  <si>
    <r>
      <rPr>
        <sz val="12"/>
        <rFont val="宋体"/>
        <charset val="134"/>
      </rPr>
      <t>白文元</t>
    </r>
  </si>
  <si>
    <r>
      <rPr>
        <sz val="12"/>
        <rFont val="宋体"/>
        <charset val="134"/>
      </rPr>
      <t>姜海霞</t>
    </r>
  </si>
  <si>
    <r>
      <rPr>
        <sz val="12"/>
        <rFont val="宋体"/>
        <charset val="134"/>
      </rPr>
      <t>宋志宝</t>
    </r>
  </si>
  <si>
    <t>622947881009385****</t>
  </si>
  <si>
    <r>
      <rPr>
        <sz val="12"/>
        <rFont val="宋体"/>
        <charset val="134"/>
      </rPr>
      <t>张建明</t>
    </r>
  </si>
  <si>
    <r>
      <rPr>
        <sz val="12"/>
        <rFont val="宋体"/>
        <charset val="134"/>
      </rPr>
      <t>宋志来</t>
    </r>
  </si>
  <si>
    <t>642222********1218</t>
  </si>
  <si>
    <r>
      <rPr>
        <sz val="12"/>
        <rFont val="宋体"/>
        <charset val="134"/>
      </rPr>
      <t>张建强</t>
    </r>
  </si>
  <si>
    <t>622947881008232****</t>
  </si>
  <si>
    <r>
      <rPr>
        <sz val="12"/>
        <rFont val="宋体"/>
        <charset val="134"/>
      </rPr>
      <t>刘志忠</t>
    </r>
  </si>
  <si>
    <r>
      <rPr>
        <sz val="12"/>
        <rFont val="宋体"/>
        <charset val="134"/>
      </rPr>
      <t>柳映光</t>
    </r>
  </si>
  <si>
    <r>
      <rPr>
        <sz val="12"/>
        <rFont val="宋体"/>
        <charset val="134"/>
      </rPr>
      <t>马克文</t>
    </r>
  </si>
  <si>
    <r>
      <rPr>
        <sz val="12"/>
        <rFont val="宋体"/>
        <charset val="134"/>
      </rPr>
      <t>解丙义</t>
    </r>
  </si>
  <si>
    <t>622947880021598****</t>
  </si>
  <si>
    <r>
      <rPr>
        <sz val="12"/>
        <rFont val="宋体"/>
        <charset val="134"/>
      </rPr>
      <t>安仁</t>
    </r>
  </si>
  <si>
    <r>
      <rPr>
        <sz val="12"/>
        <rFont val="宋体"/>
        <charset val="134"/>
      </rPr>
      <t>安强</t>
    </r>
  </si>
  <si>
    <r>
      <rPr>
        <sz val="12"/>
        <rFont val="宋体"/>
        <charset val="134"/>
      </rPr>
      <t>曾福鹏</t>
    </r>
  </si>
  <si>
    <r>
      <rPr>
        <sz val="12"/>
        <rFont val="宋体"/>
        <charset val="134"/>
      </rPr>
      <t>赵国荣</t>
    </r>
  </si>
  <si>
    <r>
      <rPr>
        <sz val="12"/>
        <rFont val="宋体"/>
        <charset val="134"/>
      </rPr>
      <t>杨占锐</t>
    </r>
  </si>
  <si>
    <r>
      <rPr>
        <sz val="12"/>
        <rFont val="宋体"/>
        <charset val="134"/>
      </rPr>
      <t>张彦虎</t>
    </r>
  </si>
  <si>
    <t>622947881150139****</t>
  </si>
  <si>
    <r>
      <rPr>
        <sz val="12"/>
        <rFont val="宋体"/>
        <charset val="134"/>
      </rPr>
      <t>柳映刚</t>
    </r>
  </si>
  <si>
    <r>
      <rPr>
        <sz val="12"/>
        <rFont val="宋体"/>
        <charset val="134"/>
      </rPr>
      <t>菜秀梅</t>
    </r>
  </si>
  <si>
    <t>622947880031595****</t>
  </si>
  <si>
    <r>
      <rPr>
        <sz val="12"/>
        <rFont val="宋体"/>
        <charset val="134"/>
      </rPr>
      <t>安顺</t>
    </r>
  </si>
  <si>
    <t>622947881029204****</t>
  </si>
  <si>
    <r>
      <rPr>
        <sz val="12"/>
        <rFont val="宋体"/>
        <charset val="134"/>
      </rPr>
      <t>安旭</t>
    </r>
  </si>
  <si>
    <t>622947881150181****</t>
  </si>
  <si>
    <r>
      <rPr>
        <sz val="12"/>
        <rFont val="宋体"/>
        <charset val="134"/>
      </rPr>
      <t>高静</t>
    </r>
  </si>
  <si>
    <t>642222********0822</t>
  </si>
  <si>
    <r>
      <rPr>
        <sz val="12"/>
        <rFont val="宋体"/>
        <charset val="134"/>
      </rPr>
      <t>张维智</t>
    </r>
  </si>
  <si>
    <r>
      <rPr>
        <sz val="12"/>
        <rFont val="宋体"/>
        <charset val="134"/>
      </rPr>
      <t>张建忠</t>
    </r>
  </si>
  <si>
    <t>622947881009653****</t>
  </si>
  <si>
    <r>
      <rPr>
        <sz val="12"/>
        <rFont val="宋体"/>
        <charset val="134"/>
      </rPr>
      <t>杜秉有</t>
    </r>
  </si>
  <si>
    <r>
      <rPr>
        <sz val="12"/>
        <rFont val="宋体"/>
        <charset val="134"/>
      </rPr>
      <t>谢存</t>
    </r>
  </si>
  <si>
    <r>
      <rPr>
        <sz val="12"/>
        <rFont val="宋体"/>
        <charset val="134"/>
      </rPr>
      <t>杨继书</t>
    </r>
  </si>
  <si>
    <r>
      <rPr>
        <sz val="12"/>
        <rFont val="宋体"/>
        <charset val="134"/>
      </rPr>
      <t>顾正红</t>
    </r>
  </si>
  <si>
    <t>642222********0829</t>
  </si>
  <si>
    <t>622947881130167****</t>
  </si>
  <si>
    <r>
      <rPr>
        <sz val="12"/>
        <rFont val="宋体"/>
        <charset val="134"/>
      </rPr>
      <t>谢平</t>
    </r>
  </si>
  <si>
    <r>
      <rPr>
        <sz val="12"/>
        <rFont val="宋体"/>
        <charset val="134"/>
      </rPr>
      <t>范淑军</t>
    </r>
  </si>
  <si>
    <r>
      <rPr>
        <sz val="12"/>
        <rFont val="宋体"/>
        <charset val="134"/>
      </rPr>
      <t>西门</t>
    </r>
  </si>
  <si>
    <r>
      <rPr>
        <sz val="12"/>
        <rFont val="宋体"/>
        <charset val="134"/>
      </rPr>
      <t>张付红</t>
    </r>
  </si>
  <si>
    <t>622947881180160****</t>
  </si>
  <si>
    <r>
      <rPr>
        <sz val="12"/>
        <rFont val="宋体"/>
        <charset val="134"/>
      </rPr>
      <t>黄月惠</t>
    </r>
  </si>
  <si>
    <t>642222********0823</t>
  </si>
  <si>
    <t>622947880021584****</t>
  </si>
  <si>
    <r>
      <rPr>
        <sz val="12"/>
        <rFont val="宋体"/>
        <charset val="134"/>
      </rPr>
      <t>丁宏兰</t>
    </r>
  </si>
  <si>
    <t>642222********0841</t>
  </si>
  <si>
    <r>
      <rPr>
        <sz val="12"/>
        <rFont val="宋体"/>
        <charset val="134"/>
      </rPr>
      <t>夏志海</t>
    </r>
  </si>
  <si>
    <r>
      <rPr>
        <sz val="12"/>
        <rFont val="宋体"/>
        <charset val="134"/>
      </rPr>
      <t>李梅</t>
    </r>
  </si>
  <si>
    <t>640522********0843</t>
  </si>
  <si>
    <t>622947881140118****</t>
  </si>
  <si>
    <r>
      <rPr>
        <sz val="12"/>
        <rFont val="宋体"/>
        <charset val="134"/>
      </rPr>
      <t>魏小军</t>
    </r>
  </si>
  <si>
    <t>642222********0851</t>
  </si>
  <si>
    <r>
      <rPr>
        <sz val="12"/>
        <rFont val="宋体"/>
        <charset val="134"/>
      </rPr>
      <t>王正军</t>
    </r>
  </si>
  <si>
    <t>642222********0836</t>
  </si>
  <si>
    <t>622947881009352****</t>
  </si>
  <si>
    <r>
      <rPr>
        <sz val="12"/>
        <rFont val="宋体"/>
        <charset val="134"/>
      </rPr>
      <t>夏志剑</t>
    </r>
  </si>
  <si>
    <r>
      <rPr>
        <sz val="12"/>
        <rFont val="宋体"/>
        <charset val="134"/>
      </rPr>
      <t>夏生文</t>
    </r>
  </si>
  <si>
    <r>
      <rPr>
        <sz val="12"/>
        <rFont val="宋体"/>
        <charset val="134"/>
      </rPr>
      <t>张治瑜</t>
    </r>
  </si>
  <si>
    <r>
      <rPr>
        <sz val="12"/>
        <rFont val="宋体"/>
        <charset val="134"/>
      </rPr>
      <t>贾德虎</t>
    </r>
  </si>
  <si>
    <r>
      <rPr>
        <sz val="12"/>
        <rFont val="宋体"/>
        <charset val="134"/>
      </rPr>
      <t>贾德龙</t>
    </r>
  </si>
  <si>
    <t>622947881009381****</t>
  </si>
  <si>
    <r>
      <rPr>
        <sz val="12"/>
        <rFont val="宋体"/>
        <charset val="134"/>
      </rPr>
      <t>张正宏</t>
    </r>
  </si>
  <si>
    <r>
      <rPr>
        <sz val="12"/>
        <rFont val="宋体"/>
        <charset val="134"/>
      </rPr>
      <t>夏志殿</t>
    </r>
  </si>
  <si>
    <r>
      <rPr>
        <sz val="12"/>
        <rFont val="宋体"/>
        <charset val="134"/>
      </rPr>
      <t>李树吉</t>
    </r>
  </si>
  <si>
    <t>622947880031582****</t>
  </si>
  <si>
    <r>
      <rPr>
        <sz val="12"/>
        <rFont val="宋体"/>
        <charset val="134"/>
      </rPr>
      <t>李海荣</t>
    </r>
  </si>
  <si>
    <t>622947881030151****</t>
  </si>
  <si>
    <r>
      <rPr>
        <sz val="12"/>
        <rFont val="宋体"/>
        <charset val="134"/>
      </rPr>
      <t>候德喜</t>
    </r>
  </si>
  <si>
    <t>622947881130156****</t>
  </si>
  <si>
    <r>
      <rPr>
        <sz val="12"/>
        <rFont val="宋体"/>
        <charset val="134"/>
      </rPr>
      <t>刘海明</t>
    </r>
  </si>
  <si>
    <r>
      <rPr>
        <sz val="12"/>
        <rFont val="宋体"/>
        <charset val="134"/>
      </rPr>
      <t>张小强</t>
    </r>
  </si>
  <si>
    <t>622947881130123****</t>
  </si>
  <si>
    <r>
      <rPr>
        <sz val="12"/>
        <rFont val="宋体"/>
        <charset val="134"/>
      </rPr>
      <t>赵永林</t>
    </r>
  </si>
  <si>
    <r>
      <rPr>
        <sz val="12"/>
        <rFont val="宋体"/>
        <charset val="134"/>
      </rPr>
      <t>贾德文</t>
    </r>
  </si>
  <si>
    <r>
      <rPr>
        <sz val="12"/>
        <rFont val="宋体"/>
        <charset val="134"/>
      </rPr>
      <t>程克林</t>
    </r>
  </si>
  <si>
    <t>1571788600020****</t>
  </si>
  <si>
    <r>
      <rPr>
        <sz val="12"/>
        <rFont val="宋体"/>
        <charset val="134"/>
      </rPr>
      <t>张小军</t>
    </r>
  </si>
  <si>
    <r>
      <rPr>
        <sz val="12"/>
        <rFont val="宋体"/>
        <charset val="134"/>
      </rPr>
      <t>吕月芳</t>
    </r>
  </si>
  <si>
    <r>
      <rPr>
        <sz val="12"/>
        <rFont val="宋体"/>
        <charset val="134"/>
      </rPr>
      <t>闫志兴</t>
    </r>
  </si>
  <si>
    <t>622947881060117****</t>
  </si>
  <si>
    <r>
      <rPr>
        <sz val="12"/>
        <rFont val="宋体"/>
        <charset val="134"/>
      </rPr>
      <t>秦俊虎</t>
    </r>
  </si>
  <si>
    <r>
      <rPr>
        <sz val="12"/>
        <rFont val="宋体"/>
        <charset val="134"/>
      </rPr>
      <t>贾德豹</t>
    </r>
  </si>
  <si>
    <t>622947881100151****</t>
  </si>
  <si>
    <r>
      <rPr>
        <sz val="12"/>
        <rFont val="宋体"/>
        <charset val="134"/>
      </rPr>
      <t>张宏殿</t>
    </r>
  </si>
  <si>
    <t>622947881009327****</t>
  </si>
  <si>
    <r>
      <rPr>
        <sz val="12"/>
        <rFont val="宋体"/>
        <charset val="134"/>
      </rPr>
      <t>刘勇</t>
    </r>
  </si>
  <si>
    <t>622947881130193****</t>
  </si>
  <si>
    <r>
      <rPr>
        <sz val="12"/>
        <rFont val="宋体"/>
        <charset val="134"/>
      </rPr>
      <t>贾凯</t>
    </r>
  </si>
  <si>
    <t>642222********0872</t>
  </si>
  <si>
    <r>
      <rPr>
        <sz val="12"/>
        <rFont val="宋体"/>
        <charset val="134"/>
      </rPr>
      <t>高彩梅</t>
    </r>
  </si>
  <si>
    <r>
      <rPr>
        <sz val="12"/>
        <rFont val="宋体"/>
        <charset val="134"/>
      </rPr>
      <t>张宏奎</t>
    </r>
  </si>
  <si>
    <r>
      <rPr>
        <sz val="12"/>
        <rFont val="宋体"/>
        <charset val="134"/>
      </rPr>
      <t>薛宏武</t>
    </r>
  </si>
  <si>
    <t>642222********0839</t>
  </si>
  <si>
    <r>
      <rPr>
        <sz val="12"/>
        <rFont val="宋体"/>
        <charset val="134"/>
      </rPr>
      <t>程亚飞</t>
    </r>
  </si>
  <si>
    <t>1584355100027****</t>
  </si>
  <si>
    <r>
      <rPr>
        <sz val="12"/>
        <rFont val="宋体"/>
        <charset val="134"/>
      </rPr>
      <t>李勇</t>
    </r>
  </si>
  <si>
    <r>
      <rPr>
        <sz val="12"/>
        <rFont val="宋体"/>
        <charset val="134"/>
      </rPr>
      <t>赵永保</t>
    </r>
  </si>
  <si>
    <t>642222********0835</t>
  </si>
  <si>
    <r>
      <rPr>
        <sz val="12"/>
        <rFont val="宋体"/>
        <charset val="134"/>
      </rPr>
      <t>王文军</t>
    </r>
  </si>
  <si>
    <r>
      <rPr>
        <sz val="12"/>
        <rFont val="宋体"/>
        <charset val="134"/>
      </rPr>
      <t>陈红利</t>
    </r>
  </si>
  <si>
    <t>642221********0225</t>
  </si>
  <si>
    <t>622947881190157****</t>
  </si>
  <si>
    <r>
      <rPr>
        <sz val="12"/>
        <rFont val="宋体"/>
        <charset val="134"/>
      </rPr>
      <t>刘钊</t>
    </r>
  </si>
  <si>
    <r>
      <rPr>
        <sz val="12"/>
        <rFont val="宋体"/>
        <charset val="134"/>
      </rPr>
      <t>胡有权</t>
    </r>
  </si>
  <si>
    <r>
      <rPr>
        <sz val="11"/>
        <color theme="1"/>
        <rFont val="宋体"/>
        <charset val="134"/>
      </rPr>
      <t>西门</t>
    </r>
  </si>
  <si>
    <r>
      <rPr>
        <sz val="11"/>
        <color theme="1"/>
        <rFont val="宋体"/>
        <charset val="134"/>
      </rPr>
      <t>桓玉川</t>
    </r>
  </si>
  <si>
    <r>
      <rPr>
        <sz val="11"/>
        <color theme="1"/>
        <rFont val="宋体"/>
        <charset val="134"/>
      </rPr>
      <t>刘贵成</t>
    </r>
  </si>
  <si>
    <t>622947881019357****</t>
  </si>
  <si>
    <r>
      <rPr>
        <sz val="11"/>
        <color theme="1"/>
        <rFont val="宋体"/>
        <charset val="134"/>
      </rPr>
      <t>刘海杰</t>
    </r>
  </si>
  <si>
    <r>
      <rPr>
        <sz val="11"/>
        <color theme="1"/>
        <rFont val="宋体"/>
        <charset val="134"/>
      </rPr>
      <t>姜风芳</t>
    </r>
  </si>
  <si>
    <t>642222********082X</t>
  </si>
  <si>
    <t>622947881060195****</t>
  </si>
  <si>
    <r>
      <rPr>
        <sz val="11"/>
        <color theme="1"/>
        <rFont val="宋体"/>
        <charset val="134"/>
      </rPr>
      <t>桓玉宝</t>
    </r>
  </si>
  <si>
    <t>642222********0833</t>
  </si>
  <si>
    <r>
      <rPr>
        <sz val="12"/>
        <rFont val="宋体"/>
        <charset val="134"/>
      </rPr>
      <t>东门</t>
    </r>
  </si>
  <si>
    <r>
      <rPr>
        <sz val="12"/>
        <rFont val="宋体"/>
        <charset val="134"/>
      </rPr>
      <t>王启明</t>
    </r>
  </si>
  <si>
    <r>
      <rPr>
        <sz val="12"/>
        <rFont val="宋体"/>
        <charset val="134"/>
      </rPr>
      <t>强建海</t>
    </r>
  </si>
  <si>
    <t>622947880031559****</t>
  </si>
  <si>
    <r>
      <rPr>
        <sz val="12"/>
        <rFont val="宋体"/>
        <charset val="134"/>
      </rPr>
      <t>屈正义</t>
    </r>
  </si>
  <si>
    <r>
      <rPr>
        <sz val="12"/>
        <rFont val="宋体"/>
        <charset val="134"/>
      </rPr>
      <t>程涛</t>
    </r>
  </si>
  <si>
    <r>
      <rPr>
        <sz val="12"/>
        <rFont val="宋体"/>
        <charset val="134"/>
      </rPr>
      <t>武义梅</t>
    </r>
  </si>
  <si>
    <t>642222********0821</t>
  </si>
  <si>
    <t>622947881060193****</t>
  </si>
  <si>
    <r>
      <rPr>
        <sz val="12"/>
        <rFont val="宋体"/>
        <charset val="134"/>
      </rPr>
      <t>王生宏</t>
    </r>
  </si>
  <si>
    <r>
      <rPr>
        <sz val="12"/>
        <rFont val="宋体"/>
        <charset val="134"/>
      </rPr>
      <t>张杰</t>
    </r>
  </si>
  <si>
    <t>642222********0831</t>
  </si>
  <si>
    <t>622947881009652****</t>
  </si>
  <si>
    <r>
      <rPr>
        <sz val="12"/>
        <rFont val="宋体"/>
        <charset val="134"/>
      </rPr>
      <t>吕新虎</t>
    </r>
  </si>
  <si>
    <r>
      <rPr>
        <sz val="12"/>
        <rFont val="宋体"/>
        <charset val="134"/>
      </rPr>
      <t>李龙</t>
    </r>
  </si>
  <si>
    <t>622947881070164****</t>
  </si>
  <si>
    <r>
      <rPr>
        <sz val="12"/>
        <rFont val="宋体"/>
        <charset val="134"/>
      </rPr>
      <t>张学国</t>
    </r>
  </si>
  <si>
    <r>
      <rPr>
        <sz val="12"/>
        <rFont val="宋体"/>
        <charset val="134"/>
      </rPr>
      <t>马天</t>
    </r>
  </si>
  <si>
    <t>622947881190123****</t>
  </si>
  <si>
    <r>
      <rPr>
        <sz val="12"/>
        <rFont val="宋体"/>
        <charset val="134"/>
      </rPr>
      <t>张治龙</t>
    </r>
  </si>
  <si>
    <r>
      <rPr>
        <sz val="12"/>
        <rFont val="宋体"/>
        <charset val="134"/>
      </rPr>
      <t>刘永旭</t>
    </r>
  </si>
  <si>
    <r>
      <rPr>
        <sz val="12"/>
        <rFont val="宋体"/>
        <charset val="134"/>
      </rPr>
      <t>高强</t>
    </r>
  </si>
  <si>
    <r>
      <rPr>
        <sz val="12"/>
        <rFont val="宋体"/>
        <charset val="134"/>
      </rPr>
      <t>王维帮</t>
    </r>
  </si>
  <si>
    <t>642222********0834</t>
  </si>
  <si>
    <t>622947881070126****</t>
  </si>
  <si>
    <r>
      <rPr>
        <sz val="12"/>
        <rFont val="宋体"/>
        <charset val="134"/>
      </rPr>
      <t>张建宝</t>
    </r>
  </si>
  <si>
    <r>
      <rPr>
        <sz val="12"/>
        <rFont val="宋体"/>
        <charset val="134"/>
      </rPr>
      <t>刘兰</t>
    </r>
  </si>
  <si>
    <r>
      <rPr>
        <sz val="12"/>
        <rFont val="宋体"/>
        <charset val="134"/>
      </rPr>
      <t>姚玉成</t>
    </r>
  </si>
  <si>
    <r>
      <rPr>
        <sz val="12"/>
        <rFont val="宋体"/>
        <charset val="134"/>
      </rPr>
      <t>何文喜</t>
    </r>
  </si>
  <si>
    <t>642222********061X</t>
  </si>
  <si>
    <t>622947880011569****</t>
  </si>
  <si>
    <r>
      <rPr>
        <sz val="12"/>
        <rFont val="宋体"/>
        <charset val="134"/>
      </rPr>
      <t>姚育全</t>
    </r>
  </si>
  <si>
    <t>622947880021572****</t>
  </si>
  <si>
    <r>
      <rPr>
        <sz val="12"/>
        <rFont val="宋体"/>
        <charset val="134"/>
      </rPr>
      <t>张奇</t>
    </r>
  </si>
  <si>
    <t>642222********085X</t>
  </si>
  <si>
    <r>
      <rPr>
        <sz val="12"/>
        <rFont val="宋体"/>
        <charset val="134"/>
      </rPr>
      <t>夏志栋</t>
    </r>
  </si>
  <si>
    <r>
      <rPr>
        <sz val="12"/>
        <rFont val="宋体"/>
        <charset val="134"/>
      </rPr>
      <t>吕安福</t>
    </r>
  </si>
  <si>
    <r>
      <rPr>
        <sz val="12"/>
        <rFont val="宋体"/>
        <charset val="134"/>
      </rPr>
      <t>吕勇</t>
    </r>
  </si>
  <si>
    <r>
      <rPr>
        <sz val="12"/>
        <rFont val="宋体"/>
        <charset val="134"/>
      </rPr>
      <t>强建财</t>
    </r>
  </si>
  <si>
    <t>640522********0816</t>
  </si>
  <si>
    <r>
      <rPr>
        <sz val="12"/>
        <rFont val="宋体"/>
        <charset val="134"/>
      </rPr>
      <t>吕新杰</t>
    </r>
  </si>
  <si>
    <t>640522********0811</t>
  </si>
  <si>
    <r>
      <rPr>
        <sz val="12"/>
        <rFont val="宋体"/>
        <charset val="134"/>
      </rPr>
      <t>王月芳</t>
    </r>
  </si>
  <si>
    <r>
      <rPr>
        <sz val="12"/>
        <rFont val="宋体"/>
        <charset val="134"/>
      </rPr>
      <t>夏志刚</t>
    </r>
  </si>
  <si>
    <r>
      <rPr>
        <sz val="12"/>
        <rFont val="宋体"/>
        <charset val="134"/>
      </rPr>
      <t>李玉荣</t>
    </r>
  </si>
  <si>
    <r>
      <rPr>
        <sz val="12"/>
        <rFont val="宋体"/>
        <charset val="134"/>
      </rPr>
      <t>陈玉梅</t>
    </r>
  </si>
  <si>
    <t>640522********0227</t>
  </si>
  <si>
    <r>
      <rPr>
        <sz val="12"/>
        <rFont val="宋体"/>
        <charset val="134"/>
      </rPr>
      <t>卢建秀</t>
    </r>
  </si>
  <si>
    <r>
      <rPr>
        <sz val="12"/>
        <rFont val="宋体"/>
        <charset val="134"/>
      </rPr>
      <t>吕春</t>
    </r>
  </si>
  <si>
    <t>622947881100167****</t>
  </si>
  <si>
    <r>
      <rPr>
        <sz val="12"/>
        <rFont val="宋体"/>
        <charset val="134"/>
      </rPr>
      <t>王炳祥</t>
    </r>
  </si>
  <si>
    <r>
      <rPr>
        <sz val="12"/>
        <rFont val="宋体"/>
        <charset val="134"/>
      </rPr>
      <t>马强</t>
    </r>
  </si>
  <si>
    <r>
      <rPr>
        <sz val="12"/>
        <rFont val="宋体"/>
        <charset val="134"/>
      </rPr>
      <t>王树民</t>
    </r>
  </si>
  <si>
    <t>1307624200042****</t>
  </si>
  <si>
    <r>
      <rPr>
        <sz val="12"/>
        <rFont val="宋体"/>
        <charset val="134"/>
      </rPr>
      <t>王晓军</t>
    </r>
  </si>
  <si>
    <r>
      <rPr>
        <sz val="12"/>
        <rFont val="宋体"/>
        <charset val="134"/>
      </rPr>
      <t>张俭</t>
    </r>
  </si>
  <si>
    <r>
      <rPr>
        <sz val="12"/>
        <rFont val="宋体"/>
        <charset val="134"/>
      </rPr>
      <t>强建花</t>
    </r>
  </si>
  <si>
    <r>
      <rPr>
        <sz val="12"/>
        <rFont val="宋体"/>
        <charset val="134"/>
      </rPr>
      <t>屈正和</t>
    </r>
  </si>
  <si>
    <t>640522********081X</t>
  </si>
  <si>
    <r>
      <rPr>
        <sz val="12"/>
        <rFont val="宋体"/>
        <charset val="134"/>
      </rPr>
      <t>刘永宏</t>
    </r>
  </si>
  <si>
    <r>
      <rPr>
        <sz val="12"/>
        <rFont val="宋体"/>
        <charset val="134"/>
      </rPr>
      <t>展治江</t>
    </r>
  </si>
  <si>
    <r>
      <rPr>
        <sz val="12"/>
        <rFont val="宋体"/>
        <charset val="134"/>
      </rPr>
      <t>曹真翔</t>
    </r>
  </si>
  <si>
    <r>
      <rPr>
        <sz val="11"/>
        <color theme="1"/>
        <rFont val="宋体"/>
        <charset val="134"/>
      </rPr>
      <t>东门</t>
    </r>
  </si>
  <si>
    <r>
      <rPr>
        <sz val="11"/>
        <color theme="1"/>
        <rFont val="宋体"/>
        <charset val="134"/>
      </rPr>
      <t>薛志宝</t>
    </r>
  </si>
  <si>
    <r>
      <rPr>
        <sz val="11"/>
        <color theme="1"/>
        <rFont val="宋体"/>
        <charset val="134"/>
      </rPr>
      <t>杨庄</t>
    </r>
  </si>
  <si>
    <r>
      <rPr>
        <sz val="11"/>
        <color theme="1"/>
        <rFont val="宋体"/>
        <charset val="134"/>
      </rPr>
      <t>张连顺</t>
    </r>
  </si>
  <si>
    <t>622947881110181****</t>
  </si>
  <si>
    <r>
      <rPr>
        <sz val="11"/>
        <color theme="1"/>
        <rFont val="宋体"/>
        <charset val="134"/>
      </rPr>
      <t>苏晓春</t>
    </r>
  </si>
  <si>
    <t>642222********0876</t>
  </si>
  <si>
    <r>
      <rPr>
        <sz val="11"/>
        <color theme="1"/>
        <rFont val="宋体"/>
        <charset val="134"/>
      </rPr>
      <t>合计</t>
    </r>
  </si>
  <si>
    <r>
      <rPr>
        <sz val="20"/>
        <rFont val="方正小标宋简体"/>
        <charset val="134"/>
      </rPr>
      <t>西安镇</t>
    </r>
    <r>
      <rPr>
        <u/>
        <sz val="20"/>
        <rFont val="Times New Roman"/>
        <charset val="134"/>
      </rPr>
      <t xml:space="preserve">      </t>
    </r>
    <r>
      <rPr>
        <u/>
        <sz val="20"/>
        <rFont val="方正小标宋简体"/>
        <charset val="134"/>
      </rPr>
      <t>西安</t>
    </r>
    <r>
      <rPr>
        <u/>
        <sz val="20"/>
        <rFont val="Times New Roman"/>
        <charset val="134"/>
      </rPr>
      <t xml:space="preserve">     </t>
    </r>
    <r>
      <rPr>
        <sz val="20"/>
        <rFont val="方正小标宋简体"/>
        <charset val="134"/>
      </rPr>
      <t>村</t>
    </r>
    <r>
      <rPr>
        <sz val="20"/>
        <rFont val="Times New Roman"/>
        <charset val="134"/>
      </rPr>
      <t>2024</t>
    </r>
    <r>
      <rPr>
        <sz val="20"/>
        <rFont val="方正小标宋简体"/>
        <charset val="134"/>
      </rPr>
      <t>年</t>
    </r>
    <r>
      <rPr>
        <u/>
        <sz val="20"/>
        <rFont val="Times New Roman"/>
        <charset val="134"/>
      </rPr>
      <t xml:space="preserve">    </t>
    </r>
    <r>
      <rPr>
        <u/>
        <sz val="20"/>
        <rFont val="方正小标宋简体"/>
        <charset val="134"/>
      </rPr>
      <t>玉米</t>
    </r>
    <r>
      <rPr>
        <u/>
        <sz val="20"/>
        <rFont val="Times New Roman"/>
        <charset val="134"/>
      </rPr>
      <t xml:space="preserve">     </t>
    </r>
    <r>
      <rPr>
        <sz val="20"/>
        <rFont val="方正小标宋简体"/>
        <charset val="134"/>
      </rPr>
      <t>项目补贴兑付花名册</t>
    </r>
  </si>
  <si>
    <r>
      <rPr>
        <sz val="11"/>
        <color theme="1"/>
        <rFont val="宋体"/>
        <charset val="134"/>
      </rPr>
      <t>胡有权</t>
    </r>
  </si>
  <si>
    <r>
      <rPr>
        <sz val="11"/>
        <color theme="1"/>
        <rFont val="宋体"/>
        <charset val="134"/>
      </rPr>
      <t>胡正军</t>
    </r>
  </si>
  <si>
    <t>642222********0850</t>
  </si>
  <si>
    <r>
      <rPr>
        <sz val="11"/>
        <color theme="1"/>
        <rFont val="宋体"/>
        <charset val="134"/>
      </rPr>
      <t>伏俊忠</t>
    </r>
  </si>
  <si>
    <r>
      <rPr>
        <sz val="12"/>
        <rFont val="宋体"/>
        <charset val="134"/>
      </rPr>
      <t>合计</t>
    </r>
  </si>
  <si>
    <r>
      <rPr>
        <sz val="20"/>
        <rFont val="方正小标宋简体"/>
        <charset val="134"/>
      </rPr>
      <t>西安镇</t>
    </r>
    <r>
      <rPr>
        <u/>
        <sz val="20"/>
        <rFont val="Times New Roman"/>
        <charset val="134"/>
      </rPr>
      <t xml:space="preserve">        </t>
    </r>
    <r>
      <rPr>
        <u/>
        <sz val="20"/>
        <rFont val="方正小标宋简体"/>
        <charset val="134"/>
      </rPr>
      <t>西安</t>
    </r>
    <r>
      <rPr>
        <u/>
        <sz val="20"/>
        <rFont val="Times New Roman"/>
        <charset val="134"/>
      </rPr>
      <t xml:space="preserve">       </t>
    </r>
    <r>
      <rPr>
        <sz val="20"/>
        <rFont val="方正小标宋简体"/>
        <charset val="134"/>
      </rPr>
      <t>村</t>
    </r>
    <r>
      <rPr>
        <sz val="20"/>
        <rFont val="Times New Roman"/>
        <charset val="134"/>
      </rPr>
      <t>2024</t>
    </r>
    <r>
      <rPr>
        <sz val="20"/>
        <rFont val="方正小标宋简体"/>
        <charset val="134"/>
      </rPr>
      <t>年</t>
    </r>
    <r>
      <rPr>
        <u/>
        <sz val="20"/>
        <rFont val="Times New Roman"/>
        <charset val="134"/>
      </rPr>
      <t xml:space="preserve">      </t>
    </r>
    <r>
      <rPr>
        <u/>
        <sz val="20"/>
        <rFont val="方正小标宋简体"/>
        <charset val="134"/>
      </rPr>
      <t>猪仔</t>
    </r>
    <r>
      <rPr>
        <u/>
        <sz val="20"/>
        <rFont val="Times New Roman"/>
        <charset val="134"/>
      </rPr>
      <t xml:space="preserve">       </t>
    </r>
    <r>
      <rPr>
        <sz val="20"/>
        <rFont val="方正小标宋简体"/>
        <charset val="134"/>
      </rPr>
      <t>项目补贴兑付花名册</t>
    </r>
  </si>
  <si>
    <r>
      <rPr>
        <sz val="12"/>
        <rFont val="宋体"/>
        <charset val="134"/>
      </rPr>
      <t>补贴数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（头、只、箱）</t>
    </r>
  </si>
  <si>
    <r>
      <rPr>
        <sz val="12"/>
        <rFont val="宋体"/>
        <charset val="134"/>
      </rPr>
      <t>补贴标准（每只、头）</t>
    </r>
  </si>
  <si>
    <r>
      <rPr>
        <sz val="12"/>
        <rFont val="宋体"/>
        <charset val="134"/>
      </rPr>
      <t>杨庄</t>
    </r>
  </si>
  <si>
    <r>
      <rPr>
        <sz val="12"/>
        <rFont val="宋体"/>
        <charset val="134"/>
      </rPr>
      <t>张连顺</t>
    </r>
  </si>
  <si>
    <r>
      <rPr>
        <sz val="12"/>
        <rFont val="宋体"/>
        <charset val="134"/>
      </rPr>
      <t>胡正军</t>
    </r>
  </si>
  <si>
    <r>
      <rPr>
        <sz val="12"/>
        <rFont val="宋体"/>
        <charset val="134"/>
      </rPr>
      <t>伏俊忠</t>
    </r>
  </si>
  <si>
    <r>
      <rPr>
        <sz val="12"/>
        <rFont val="宋体"/>
        <charset val="134"/>
      </rPr>
      <t>陈志平</t>
    </r>
  </si>
  <si>
    <r>
      <rPr>
        <sz val="12"/>
        <rFont val="宋体"/>
        <charset val="134"/>
      </rPr>
      <t>伏强</t>
    </r>
  </si>
  <si>
    <t>640522********0812</t>
  </si>
  <si>
    <t>622947881009705****</t>
  </si>
  <si>
    <r>
      <rPr>
        <sz val="12"/>
        <rFont val="宋体"/>
        <charset val="134"/>
      </rPr>
      <t>苏晓春</t>
    </r>
  </si>
  <si>
    <r>
      <rPr>
        <sz val="12"/>
        <rFont val="宋体"/>
        <charset val="134"/>
      </rPr>
      <t>张飞</t>
    </r>
  </si>
  <si>
    <r>
      <rPr>
        <sz val="12"/>
        <color theme="1"/>
        <rFont val="宋体"/>
        <charset val="134"/>
      </rPr>
      <t>张武清</t>
    </r>
  </si>
  <si>
    <r>
      <rPr>
        <sz val="11"/>
        <color theme="1"/>
        <rFont val="宋体"/>
        <charset val="134"/>
      </rPr>
      <t>马树兴</t>
    </r>
  </si>
  <si>
    <r>
      <rPr>
        <sz val="11"/>
        <color theme="1"/>
        <rFont val="宋体"/>
        <charset val="134"/>
      </rPr>
      <t>柳西峰</t>
    </r>
  </si>
  <si>
    <r>
      <rPr>
        <sz val="11"/>
        <color theme="1"/>
        <rFont val="宋体"/>
        <charset val="134"/>
      </rPr>
      <t>张建明</t>
    </r>
  </si>
  <si>
    <r>
      <rPr>
        <sz val="11"/>
        <color theme="1"/>
        <rFont val="宋体"/>
        <charset val="134"/>
      </rPr>
      <t>夏志剑</t>
    </r>
  </si>
  <si>
    <r>
      <rPr>
        <sz val="11"/>
        <color theme="1"/>
        <rFont val="宋体"/>
        <charset val="134"/>
      </rPr>
      <t>贾德文</t>
    </r>
  </si>
  <si>
    <r>
      <rPr>
        <sz val="11"/>
        <color theme="1"/>
        <rFont val="宋体"/>
        <charset val="134"/>
      </rPr>
      <t>丁宏兰</t>
    </r>
  </si>
  <si>
    <r>
      <rPr>
        <sz val="11"/>
        <color theme="1"/>
        <rFont val="宋体"/>
        <charset val="134"/>
      </rPr>
      <t>王生宏</t>
    </r>
  </si>
  <si>
    <r>
      <rPr>
        <sz val="11"/>
        <color theme="1"/>
        <rFont val="宋体"/>
        <charset val="134"/>
      </rPr>
      <t>展治江</t>
    </r>
  </si>
  <si>
    <r>
      <rPr>
        <sz val="11"/>
        <color theme="1"/>
        <rFont val="宋体"/>
        <charset val="134"/>
      </rPr>
      <t>刘永宏</t>
    </r>
  </si>
  <si>
    <r>
      <rPr>
        <sz val="11"/>
        <rFont val="宋体"/>
        <charset val="134"/>
      </rPr>
      <t>张宏殿</t>
    </r>
  </si>
  <si>
    <r>
      <rPr>
        <sz val="11"/>
        <color theme="1"/>
        <rFont val="宋体"/>
        <charset val="134"/>
      </rPr>
      <t>张宏刚</t>
    </r>
  </si>
  <si>
    <r>
      <rPr>
        <sz val="11"/>
        <color theme="1"/>
        <rFont val="宋体"/>
        <charset val="134"/>
      </rPr>
      <t>孙付宏</t>
    </r>
  </si>
  <si>
    <r>
      <rPr>
        <sz val="11"/>
        <color theme="1"/>
        <rFont val="宋体"/>
        <charset val="134"/>
      </rPr>
      <t>魏万珍</t>
    </r>
  </si>
  <si>
    <r>
      <rPr>
        <sz val="11"/>
        <color theme="1"/>
        <rFont val="宋体"/>
        <charset val="134"/>
      </rPr>
      <t>孟宏斌</t>
    </r>
  </si>
  <si>
    <r>
      <rPr>
        <sz val="11"/>
        <color theme="1"/>
        <rFont val="宋体"/>
        <charset val="134"/>
      </rPr>
      <t>蒙淑鹏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</si>
</sst>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0"/>
      <name val="Times New Roman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1"/>
      <name val="Times New Roman"/>
      <charset val="134"/>
    </font>
    <font>
      <sz val="11"/>
      <color indexed="8"/>
      <name val="Times New Roman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20"/>
      <name val="方正小标宋简体"/>
      <charset val="134"/>
    </font>
    <font>
      <u/>
      <sz val="20"/>
      <name val="Times New Roman"/>
      <charset val="134"/>
    </font>
    <font>
      <u/>
      <sz val="20"/>
      <name val="方正小标宋简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9" fillId="20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14" borderId="9" applyNumberFormat="0" applyAlignment="0" applyProtection="0">
      <alignment vertical="center"/>
    </xf>
    <xf numFmtId="0" fontId="20" fillId="14" borderId="11" applyNumberFormat="0" applyAlignment="0" applyProtection="0">
      <alignment vertical="center"/>
    </xf>
    <xf numFmtId="0" fontId="12" fillId="9" borderId="7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99"/>
  <sheetViews>
    <sheetView tabSelected="1" workbookViewId="0">
      <selection activeCell="B9" sqref="B9"/>
    </sheetView>
  </sheetViews>
  <sheetFormatPr defaultColWidth="9" defaultRowHeight="15"/>
  <cols>
    <col min="1" max="1" width="6.875" style="1" customWidth="1"/>
    <col min="2" max="2" width="11.8583333333333" style="1" customWidth="1"/>
    <col min="3" max="3" width="13.1" style="1" customWidth="1"/>
    <col min="4" max="4" width="26.3833333333333" style="1" customWidth="1"/>
    <col min="5" max="5" width="26.1" style="1" customWidth="1"/>
    <col min="6" max="7" width="12.75" style="1" customWidth="1"/>
    <col min="8" max="8" width="11.75" style="1" customWidth="1"/>
    <col min="9" max="9" width="10.0166666666667" style="1" customWidth="1"/>
    <col min="10" max="16384" width="9" style="1"/>
  </cols>
  <sheetData>
    <row r="1" s="1" customFormat="1" ht="40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40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1" customFormat="1" ht="40" customHeight="1" spans="1:9">
      <c r="A3" s="6">
        <v>1</v>
      </c>
      <c r="B3" s="6" t="s">
        <v>10</v>
      </c>
      <c r="C3" s="6" t="s">
        <v>11</v>
      </c>
      <c r="D3" s="6" t="s">
        <v>12</v>
      </c>
      <c r="E3" s="6" t="s">
        <v>13</v>
      </c>
      <c r="F3" s="6">
        <f>8.5+8.8+3</f>
        <v>20.3</v>
      </c>
      <c r="G3" s="6">
        <v>200</v>
      </c>
      <c r="H3" s="6">
        <f t="shared" ref="H3:H66" si="0">G3*F3</f>
        <v>4060</v>
      </c>
      <c r="I3" s="6"/>
    </row>
    <row r="4" s="1" customFormat="1" ht="40" customHeight="1" spans="1:9">
      <c r="A4" s="6">
        <v>2</v>
      </c>
      <c r="B4" s="6" t="s">
        <v>10</v>
      </c>
      <c r="C4" s="6" t="s">
        <v>14</v>
      </c>
      <c r="D4" s="6" t="s">
        <v>15</v>
      </c>
      <c r="E4" s="6" t="s">
        <v>16</v>
      </c>
      <c r="F4" s="6">
        <f>2+2+5+7+4</f>
        <v>20</v>
      </c>
      <c r="G4" s="6">
        <v>200</v>
      </c>
      <c r="H4" s="6">
        <f t="shared" si="0"/>
        <v>4000</v>
      </c>
      <c r="I4" s="6"/>
    </row>
    <row r="5" s="1" customFormat="1" ht="40" customHeight="1" spans="1:9">
      <c r="A5" s="6">
        <v>3</v>
      </c>
      <c r="B5" s="6" t="s">
        <v>10</v>
      </c>
      <c r="C5" s="6" t="s">
        <v>17</v>
      </c>
      <c r="D5" s="6" t="s">
        <v>18</v>
      </c>
      <c r="E5" s="11" t="s">
        <v>19</v>
      </c>
      <c r="F5" s="6">
        <v>34.9</v>
      </c>
      <c r="G5" s="6">
        <v>200</v>
      </c>
      <c r="H5" s="6">
        <f t="shared" si="0"/>
        <v>6980</v>
      </c>
      <c r="I5" s="6"/>
    </row>
    <row r="6" s="1" customFormat="1" ht="40" customHeight="1" spans="1:9">
      <c r="A6" s="6">
        <v>4</v>
      </c>
      <c r="B6" s="6" t="s">
        <v>10</v>
      </c>
      <c r="C6" s="6" t="s">
        <v>20</v>
      </c>
      <c r="D6" s="6" t="s">
        <v>21</v>
      </c>
      <c r="E6" s="6" t="s">
        <v>22</v>
      </c>
      <c r="F6" s="6">
        <f>2.4+5.2+2+6+4+3+3</f>
        <v>25.6</v>
      </c>
      <c r="G6" s="6">
        <v>200</v>
      </c>
      <c r="H6" s="6">
        <f t="shared" si="0"/>
        <v>5120</v>
      </c>
      <c r="I6" s="6"/>
    </row>
    <row r="7" s="1" customFormat="1" ht="40" customHeight="1" spans="1:9">
      <c r="A7" s="6">
        <v>5</v>
      </c>
      <c r="B7" s="6" t="s">
        <v>10</v>
      </c>
      <c r="C7" s="6" t="s">
        <v>23</v>
      </c>
      <c r="D7" s="6" t="s">
        <v>24</v>
      </c>
      <c r="E7" s="6" t="s">
        <v>25</v>
      </c>
      <c r="F7" s="6">
        <f>3+7+4+5</f>
        <v>19</v>
      </c>
      <c r="G7" s="6">
        <v>200</v>
      </c>
      <c r="H7" s="6">
        <f t="shared" si="0"/>
        <v>3800</v>
      </c>
      <c r="I7" s="6"/>
    </row>
    <row r="8" s="1" customFormat="1" ht="40" customHeight="1" spans="1:9">
      <c r="A8" s="6">
        <v>6</v>
      </c>
      <c r="B8" s="6" t="s">
        <v>10</v>
      </c>
      <c r="C8" s="6" t="s">
        <v>26</v>
      </c>
      <c r="D8" s="6" t="s">
        <v>27</v>
      </c>
      <c r="E8" s="6" t="s">
        <v>28</v>
      </c>
      <c r="F8" s="6">
        <f>3.5+4.5+6+7+6</f>
        <v>27</v>
      </c>
      <c r="G8" s="6">
        <v>200</v>
      </c>
      <c r="H8" s="6">
        <f t="shared" si="0"/>
        <v>5400</v>
      </c>
      <c r="I8" s="6"/>
    </row>
    <row r="9" s="1" customFormat="1" ht="40" customHeight="1" spans="1:9">
      <c r="A9" s="6">
        <v>7</v>
      </c>
      <c r="B9" s="6" t="s">
        <v>10</v>
      </c>
      <c r="C9" s="6" t="s">
        <v>29</v>
      </c>
      <c r="D9" s="6" t="s">
        <v>30</v>
      </c>
      <c r="E9" s="6" t="s">
        <v>31</v>
      </c>
      <c r="F9" s="6">
        <f>6+2+3+4+4</f>
        <v>19</v>
      </c>
      <c r="G9" s="6">
        <v>200</v>
      </c>
      <c r="H9" s="6">
        <f t="shared" si="0"/>
        <v>3800</v>
      </c>
      <c r="I9" s="6"/>
    </row>
    <row r="10" s="1" customFormat="1" ht="40" customHeight="1" spans="1:9">
      <c r="A10" s="6">
        <v>8</v>
      </c>
      <c r="B10" s="6" t="s">
        <v>10</v>
      </c>
      <c r="C10" s="6" t="s">
        <v>32</v>
      </c>
      <c r="D10" s="6" t="s">
        <v>33</v>
      </c>
      <c r="E10" s="6" t="s">
        <v>13</v>
      </c>
      <c r="F10" s="6">
        <f>3+4+2+4+2</f>
        <v>15</v>
      </c>
      <c r="G10" s="6">
        <v>200</v>
      </c>
      <c r="H10" s="6">
        <f t="shared" si="0"/>
        <v>3000</v>
      </c>
      <c r="I10" s="6"/>
    </row>
    <row r="11" s="1" customFormat="1" ht="40" customHeight="1" spans="1:9">
      <c r="A11" s="6">
        <v>9</v>
      </c>
      <c r="B11" s="6" t="s">
        <v>10</v>
      </c>
      <c r="C11" s="6" t="s">
        <v>34</v>
      </c>
      <c r="D11" s="6" t="s">
        <v>35</v>
      </c>
      <c r="E11" s="6" t="s">
        <v>36</v>
      </c>
      <c r="F11" s="6">
        <f>8+10+3+6+3</f>
        <v>30</v>
      </c>
      <c r="G11" s="6">
        <v>200</v>
      </c>
      <c r="H11" s="6">
        <f t="shared" si="0"/>
        <v>6000</v>
      </c>
      <c r="I11" s="6"/>
    </row>
    <row r="12" s="1" customFormat="1" ht="40" customHeight="1" spans="1:9">
      <c r="A12" s="6">
        <v>10</v>
      </c>
      <c r="B12" s="6" t="s">
        <v>10</v>
      </c>
      <c r="C12" s="6" t="s">
        <v>37</v>
      </c>
      <c r="D12" s="6" t="s">
        <v>38</v>
      </c>
      <c r="E12" s="6" t="s">
        <v>39</v>
      </c>
      <c r="F12" s="6">
        <f>2+6+13</f>
        <v>21</v>
      </c>
      <c r="G12" s="6">
        <v>200</v>
      </c>
      <c r="H12" s="6">
        <f t="shared" si="0"/>
        <v>4200</v>
      </c>
      <c r="I12" s="6"/>
    </row>
    <row r="13" s="1" customFormat="1" ht="40" customHeight="1" spans="1:9">
      <c r="A13" s="6">
        <v>11</v>
      </c>
      <c r="B13" s="6" t="s">
        <v>10</v>
      </c>
      <c r="C13" s="6" t="s">
        <v>40</v>
      </c>
      <c r="D13" s="6" t="s">
        <v>41</v>
      </c>
      <c r="E13" s="6" t="s">
        <v>42</v>
      </c>
      <c r="F13" s="6">
        <v>29.7</v>
      </c>
      <c r="G13" s="6">
        <v>200</v>
      </c>
      <c r="H13" s="6">
        <f t="shared" si="0"/>
        <v>5940</v>
      </c>
      <c r="I13" s="6"/>
    </row>
    <row r="14" s="1" customFormat="1" ht="40" customHeight="1" spans="1:9">
      <c r="A14" s="6">
        <v>12</v>
      </c>
      <c r="B14" s="6" t="s">
        <v>10</v>
      </c>
      <c r="C14" s="6" t="s">
        <v>43</v>
      </c>
      <c r="D14" s="6" t="s">
        <v>44</v>
      </c>
      <c r="E14" s="6" t="s">
        <v>45</v>
      </c>
      <c r="F14" s="6">
        <f>3+3+4+7+3+7+4</f>
        <v>31</v>
      </c>
      <c r="G14" s="6">
        <v>200</v>
      </c>
      <c r="H14" s="6">
        <f t="shared" si="0"/>
        <v>6200</v>
      </c>
      <c r="I14" s="6"/>
    </row>
    <row r="15" s="1" customFormat="1" ht="40" customHeight="1" spans="1:9">
      <c r="A15" s="6">
        <v>13</v>
      </c>
      <c r="B15" s="6" t="s">
        <v>10</v>
      </c>
      <c r="C15" s="6" t="s">
        <v>46</v>
      </c>
      <c r="D15" s="6" t="s">
        <v>18</v>
      </c>
      <c r="E15" s="6" t="s">
        <v>19</v>
      </c>
      <c r="F15" s="6">
        <f>9+5+1+12+4+5</f>
        <v>36</v>
      </c>
      <c r="G15" s="6">
        <v>200</v>
      </c>
      <c r="H15" s="6">
        <f t="shared" si="0"/>
        <v>7200</v>
      </c>
      <c r="I15" s="11"/>
    </row>
    <row r="16" s="1" customFormat="1" ht="40" customHeight="1" spans="1:9">
      <c r="A16" s="6">
        <v>14</v>
      </c>
      <c r="B16" s="6" t="s">
        <v>10</v>
      </c>
      <c r="C16" s="6" t="s">
        <v>47</v>
      </c>
      <c r="D16" s="6" t="s">
        <v>30</v>
      </c>
      <c r="E16" s="6" t="s">
        <v>48</v>
      </c>
      <c r="F16" s="6">
        <f>1.5+6+8</f>
        <v>15.5</v>
      </c>
      <c r="G16" s="6">
        <v>200</v>
      </c>
      <c r="H16" s="6">
        <f t="shared" si="0"/>
        <v>3100</v>
      </c>
      <c r="I16" s="11"/>
    </row>
    <row r="17" s="1" customFormat="1" ht="40" customHeight="1" spans="1:9">
      <c r="A17" s="6">
        <v>15</v>
      </c>
      <c r="B17" s="6" t="s">
        <v>10</v>
      </c>
      <c r="C17" s="6" t="s">
        <v>49</v>
      </c>
      <c r="D17" s="6" t="s">
        <v>38</v>
      </c>
      <c r="E17" s="6" t="s">
        <v>50</v>
      </c>
      <c r="F17" s="6">
        <v>20</v>
      </c>
      <c r="G17" s="6">
        <v>200</v>
      </c>
      <c r="H17" s="6">
        <f t="shared" si="0"/>
        <v>4000</v>
      </c>
      <c r="I17" s="11"/>
    </row>
    <row r="18" s="1" customFormat="1" ht="40" customHeight="1" spans="1:9">
      <c r="A18" s="6">
        <v>16</v>
      </c>
      <c r="B18" s="6" t="s">
        <v>10</v>
      </c>
      <c r="C18" s="6" t="s">
        <v>51</v>
      </c>
      <c r="D18" s="6" t="s">
        <v>52</v>
      </c>
      <c r="E18" s="6" t="s">
        <v>53</v>
      </c>
      <c r="F18" s="6">
        <f>5+6+11+6+2</f>
        <v>30</v>
      </c>
      <c r="G18" s="6">
        <v>200</v>
      </c>
      <c r="H18" s="6">
        <f t="shared" si="0"/>
        <v>6000</v>
      </c>
      <c r="I18" s="11"/>
    </row>
    <row r="19" s="1" customFormat="1" ht="40" customHeight="1" spans="1:9">
      <c r="A19" s="6">
        <v>17</v>
      </c>
      <c r="B19" s="6" t="s">
        <v>10</v>
      </c>
      <c r="C19" s="6" t="s">
        <v>54</v>
      </c>
      <c r="D19" s="6" t="s">
        <v>35</v>
      </c>
      <c r="E19" s="6" t="s">
        <v>13</v>
      </c>
      <c r="F19" s="6">
        <f>3+4+5+4</f>
        <v>16</v>
      </c>
      <c r="G19" s="6">
        <v>200</v>
      </c>
      <c r="H19" s="6">
        <f t="shared" si="0"/>
        <v>3200</v>
      </c>
      <c r="I19" s="11"/>
    </row>
    <row r="20" s="1" customFormat="1" ht="40" customHeight="1" spans="1:9">
      <c r="A20" s="6">
        <v>18</v>
      </c>
      <c r="B20" s="6" t="s">
        <v>10</v>
      </c>
      <c r="C20" s="6" t="s">
        <v>55</v>
      </c>
      <c r="D20" s="6" t="s">
        <v>12</v>
      </c>
      <c r="E20" s="6" t="s">
        <v>56</v>
      </c>
      <c r="F20" s="6">
        <v>24</v>
      </c>
      <c r="G20" s="6">
        <v>200</v>
      </c>
      <c r="H20" s="6">
        <f t="shared" si="0"/>
        <v>4800</v>
      </c>
      <c r="I20" s="11"/>
    </row>
    <row r="21" s="1" customFormat="1" ht="40" customHeight="1" spans="1:9">
      <c r="A21" s="6">
        <v>19</v>
      </c>
      <c r="B21" s="6" t="s">
        <v>10</v>
      </c>
      <c r="C21" s="6" t="s">
        <v>57</v>
      </c>
      <c r="D21" s="6" t="s">
        <v>18</v>
      </c>
      <c r="E21" s="6" t="s">
        <v>50</v>
      </c>
      <c r="F21" s="6">
        <f>3+3+4+2</f>
        <v>12</v>
      </c>
      <c r="G21" s="6">
        <v>200</v>
      </c>
      <c r="H21" s="6">
        <f t="shared" si="0"/>
        <v>2400</v>
      </c>
      <c r="I21" s="11"/>
    </row>
    <row r="22" s="1" customFormat="1" ht="40" customHeight="1" spans="1:9">
      <c r="A22" s="6">
        <v>20</v>
      </c>
      <c r="B22" s="6" t="s">
        <v>10</v>
      </c>
      <c r="C22" s="6" t="s">
        <v>58</v>
      </c>
      <c r="D22" s="6" t="s">
        <v>59</v>
      </c>
      <c r="E22" s="6" t="s">
        <v>60</v>
      </c>
      <c r="F22" s="6">
        <f>10+6+4+3+3</f>
        <v>26</v>
      </c>
      <c r="G22" s="6">
        <v>200</v>
      </c>
      <c r="H22" s="6">
        <f t="shared" si="0"/>
        <v>5200</v>
      </c>
      <c r="I22" s="11"/>
    </row>
    <row r="23" s="1" customFormat="1" ht="40" customHeight="1" spans="1:9">
      <c r="A23" s="6">
        <v>21</v>
      </c>
      <c r="B23" s="6" t="s">
        <v>10</v>
      </c>
      <c r="C23" s="6" t="s">
        <v>61</v>
      </c>
      <c r="D23" s="6" t="s">
        <v>62</v>
      </c>
      <c r="E23" s="6" t="s">
        <v>63</v>
      </c>
      <c r="F23" s="6">
        <f>11+3+5+6</f>
        <v>25</v>
      </c>
      <c r="G23" s="6">
        <v>200</v>
      </c>
      <c r="H23" s="6">
        <f t="shared" si="0"/>
        <v>5000</v>
      </c>
      <c r="I23" s="11"/>
    </row>
    <row r="24" s="1" customFormat="1" ht="40" customHeight="1" spans="1:9">
      <c r="A24" s="6">
        <v>22</v>
      </c>
      <c r="B24" s="6" t="s">
        <v>10</v>
      </c>
      <c r="C24" s="6" t="s">
        <v>64</v>
      </c>
      <c r="D24" s="6" t="s">
        <v>41</v>
      </c>
      <c r="E24" s="6" t="s">
        <v>39</v>
      </c>
      <c r="F24" s="6">
        <f>9+8+6+2+5</f>
        <v>30</v>
      </c>
      <c r="G24" s="6">
        <v>200</v>
      </c>
      <c r="H24" s="6">
        <f t="shared" si="0"/>
        <v>6000</v>
      </c>
      <c r="I24" s="11"/>
    </row>
    <row r="25" s="1" customFormat="1" ht="40" customHeight="1" spans="1:9">
      <c r="A25" s="6">
        <v>23</v>
      </c>
      <c r="B25" s="6" t="s">
        <v>10</v>
      </c>
      <c r="C25" s="6" t="s">
        <v>65</v>
      </c>
      <c r="D25" s="6" t="s">
        <v>66</v>
      </c>
      <c r="E25" s="6" t="s">
        <v>48</v>
      </c>
      <c r="F25" s="6">
        <f>4.5+4+9+4+3+5.5</f>
        <v>30</v>
      </c>
      <c r="G25" s="6">
        <v>200</v>
      </c>
      <c r="H25" s="6">
        <f t="shared" si="0"/>
        <v>6000</v>
      </c>
      <c r="I25" s="11"/>
    </row>
    <row r="26" s="1" customFormat="1" ht="40" customHeight="1" spans="1:9">
      <c r="A26" s="6">
        <v>24</v>
      </c>
      <c r="B26" s="6" t="s">
        <v>10</v>
      </c>
      <c r="C26" s="6" t="s">
        <v>67</v>
      </c>
      <c r="D26" s="6" t="s">
        <v>38</v>
      </c>
      <c r="E26" s="6" t="s">
        <v>13</v>
      </c>
      <c r="F26" s="6">
        <f>1.5+2.6+6+2</f>
        <v>12.1</v>
      </c>
      <c r="G26" s="6">
        <v>200</v>
      </c>
      <c r="H26" s="6">
        <f t="shared" si="0"/>
        <v>2420</v>
      </c>
      <c r="I26" s="11"/>
    </row>
    <row r="27" s="1" customFormat="1" ht="40" customHeight="1" spans="1:9">
      <c r="A27" s="6">
        <v>25</v>
      </c>
      <c r="B27" s="6" t="s">
        <v>10</v>
      </c>
      <c r="C27" s="6" t="s">
        <v>68</v>
      </c>
      <c r="D27" s="6" t="s">
        <v>69</v>
      </c>
      <c r="E27" s="6" t="s">
        <v>48</v>
      </c>
      <c r="F27" s="6">
        <f>6.5+7+8</f>
        <v>21.5</v>
      </c>
      <c r="G27" s="6">
        <v>200</v>
      </c>
      <c r="H27" s="6">
        <f t="shared" si="0"/>
        <v>4300</v>
      </c>
      <c r="I27" s="11"/>
    </row>
    <row r="28" s="1" customFormat="1" ht="40" customHeight="1" spans="1:9">
      <c r="A28" s="6">
        <v>26</v>
      </c>
      <c r="B28" s="6" t="s">
        <v>10</v>
      </c>
      <c r="C28" s="6" t="s">
        <v>70</v>
      </c>
      <c r="D28" s="6" t="s">
        <v>21</v>
      </c>
      <c r="E28" s="6" t="s">
        <v>60</v>
      </c>
      <c r="F28" s="6">
        <f>4+3+2+6+7+1.5</f>
        <v>23.5</v>
      </c>
      <c r="G28" s="6">
        <v>200</v>
      </c>
      <c r="H28" s="6">
        <f t="shared" si="0"/>
        <v>4700</v>
      </c>
      <c r="I28" s="11"/>
    </row>
    <row r="29" s="1" customFormat="1" ht="40" customHeight="1" spans="1:9">
      <c r="A29" s="6">
        <v>27</v>
      </c>
      <c r="B29" s="6" t="s">
        <v>10</v>
      </c>
      <c r="C29" s="6" t="s">
        <v>71</v>
      </c>
      <c r="D29" s="6" t="s">
        <v>33</v>
      </c>
      <c r="E29" s="6" t="s">
        <v>16</v>
      </c>
      <c r="F29" s="6">
        <f>6+9+7+5+4+2</f>
        <v>33</v>
      </c>
      <c r="G29" s="6">
        <v>200</v>
      </c>
      <c r="H29" s="6">
        <f t="shared" si="0"/>
        <v>6600</v>
      </c>
      <c r="I29" s="11"/>
    </row>
    <row r="30" s="1" customFormat="1" ht="40" customHeight="1" spans="1:9">
      <c r="A30" s="6">
        <v>28</v>
      </c>
      <c r="B30" s="6" t="s">
        <v>10</v>
      </c>
      <c r="C30" s="6" t="s">
        <v>72</v>
      </c>
      <c r="D30" s="6" t="s">
        <v>59</v>
      </c>
      <c r="E30" s="6" t="s">
        <v>13</v>
      </c>
      <c r="F30" s="6">
        <f>6+10+5</f>
        <v>21</v>
      </c>
      <c r="G30" s="6">
        <v>200</v>
      </c>
      <c r="H30" s="6">
        <f t="shared" si="0"/>
        <v>4200</v>
      </c>
      <c r="I30" s="11"/>
    </row>
    <row r="31" s="1" customFormat="1" ht="40" customHeight="1" spans="1:9">
      <c r="A31" s="6">
        <v>29</v>
      </c>
      <c r="B31" s="6" t="s">
        <v>10</v>
      </c>
      <c r="C31" s="6" t="s">
        <v>73</v>
      </c>
      <c r="D31" s="6" t="s">
        <v>30</v>
      </c>
      <c r="E31" s="6" t="s">
        <v>13</v>
      </c>
      <c r="F31" s="6">
        <f>9+10+5+6+2</f>
        <v>32</v>
      </c>
      <c r="G31" s="6">
        <v>200</v>
      </c>
      <c r="H31" s="6">
        <f t="shared" si="0"/>
        <v>6400</v>
      </c>
      <c r="I31" s="11"/>
    </row>
    <row r="32" s="1" customFormat="1" ht="40" customHeight="1" spans="1:9">
      <c r="A32" s="6">
        <v>30</v>
      </c>
      <c r="B32" s="6" t="s">
        <v>10</v>
      </c>
      <c r="C32" s="6" t="s">
        <v>74</v>
      </c>
      <c r="D32" s="6" t="s">
        <v>12</v>
      </c>
      <c r="E32" s="6" t="s">
        <v>16</v>
      </c>
      <c r="F32" s="6">
        <f>7+6+4</f>
        <v>17</v>
      </c>
      <c r="G32" s="6">
        <v>200</v>
      </c>
      <c r="H32" s="6">
        <f t="shared" si="0"/>
        <v>3400</v>
      </c>
      <c r="I32" s="11"/>
    </row>
    <row r="33" s="1" customFormat="1" ht="40" customHeight="1" spans="1:9">
      <c r="A33" s="6">
        <v>31</v>
      </c>
      <c r="B33" s="6" t="s">
        <v>10</v>
      </c>
      <c r="C33" s="6" t="s">
        <v>75</v>
      </c>
      <c r="D33" s="6" t="s">
        <v>41</v>
      </c>
      <c r="E33" s="6" t="s">
        <v>50</v>
      </c>
      <c r="F33" s="6">
        <f>10+6+5</f>
        <v>21</v>
      </c>
      <c r="G33" s="6">
        <v>200</v>
      </c>
      <c r="H33" s="6">
        <f t="shared" si="0"/>
        <v>4200</v>
      </c>
      <c r="I33" s="6"/>
    </row>
    <row r="34" s="1" customFormat="1" ht="40" customHeight="1" spans="1:9">
      <c r="A34" s="6">
        <v>32</v>
      </c>
      <c r="B34" s="6" t="s">
        <v>10</v>
      </c>
      <c r="C34" s="6" t="s">
        <v>76</v>
      </c>
      <c r="D34" s="6" t="s">
        <v>12</v>
      </c>
      <c r="E34" s="6" t="s">
        <v>39</v>
      </c>
      <c r="F34" s="6">
        <v>29</v>
      </c>
      <c r="G34" s="6">
        <v>200</v>
      </c>
      <c r="H34" s="6">
        <f t="shared" si="0"/>
        <v>5800</v>
      </c>
      <c r="I34" s="6"/>
    </row>
    <row r="35" s="1" customFormat="1" ht="40" customHeight="1" spans="1:9">
      <c r="A35" s="6">
        <v>33</v>
      </c>
      <c r="B35" s="6" t="s">
        <v>10</v>
      </c>
      <c r="C35" s="6" t="s">
        <v>77</v>
      </c>
      <c r="D35" s="6" t="s">
        <v>38</v>
      </c>
      <c r="E35" s="6" t="s">
        <v>78</v>
      </c>
      <c r="F35" s="6">
        <f>3+2+6+4+6</f>
        <v>21</v>
      </c>
      <c r="G35" s="6">
        <v>200</v>
      </c>
      <c r="H35" s="6">
        <f t="shared" si="0"/>
        <v>4200</v>
      </c>
      <c r="I35" s="6"/>
    </row>
    <row r="36" s="1" customFormat="1" ht="40" customHeight="1" spans="1:9">
      <c r="A36" s="6">
        <v>34</v>
      </c>
      <c r="B36" s="6" t="s">
        <v>10</v>
      </c>
      <c r="C36" s="6" t="s">
        <v>79</v>
      </c>
      <c r="D36" s="6" t="s">
        <v>38</v>
      </c>
      <c r="E36" s="6" t="s">
        <v>80</v>
      </c>
      <c r="F36" s="6">
        <f>6+5+2</f>
        <v>13</v>
      </c>
      <c r="G36" s="6">
        <v>200</v>
      </c>
      <c r="H36" s="6">
        <f t="shared" si="0"/>
        <v>2600</v>
      </c>
      <c r="I36" s="6"/>
    </row>
    <row r="37" s="1" customFormat="1" ht="40" customHeight="1" spans="1:9">
      <c r="A37" s="6">
        <v>35</v>
      </c>
      <c r="B37" s="6" t="s">
        <v>10</v>
      </c>
      <c r="C37" s="6" t="s">
        <v>81</v>
      </c>
      <c r="D37" s="6" t="s">
        <v>12</v>
      </c>
      <c r="E37" s="6" t="s">
        <v>60</v>
      </c>
      <c r="F37" s="6">
        <f>6+4+3+2+2</f>
        <v>17</v>
      </c>
      <c r="G37" s="6">
        <v>200</v>
      </c>
      <c r="H37" s="6">
        <f t="shared" si="0"/>
        <v>3400</v>
      </c>
      <c r="I37" s="6"/>
    </row>
    <row r="38" s="1" customFormat="1" ht="40" customHeight="1" spans="1:9">
      <c r="A38" s="6">
        <v>36</v>
      </c>
      <c r="B38" s="6" t="s">
        <v>10</v>
      </c>
      <c r="C38" s="6" t="s">
        <v>82</v>
      </c>
      <c r="D38" s="6" t="s">
        <v>41</v>
      </c>
      <c r="E38" s="6" t="s">
        <v>16</v>
      </c>
      <c r="F38" s="6">
        <f>3+4+6+2</f>
        <v>15</v>
      </c>
      <c r="G38" s="6">
        <v>200</v>
      </c>
      <c r="H38" s="6">
        <f t="shared" si="0"/>
        <v>3000</v>
      </c>
      <c r="I38" s="6"/>
    </row>
    <row r="39" s="1" customFormat="1" ht="40" customHeight="1" spans="1:9">
      <c r="A39" s="6">
        <v>37</v>
      </c>
      <c r="B39" s="6" t="s">
        <v>10</v>
      </c>
      <c r="C39" s="6" t="s">
        <v>83</v>
      </c>
      <c r="D39" s="6" t="s">
        <v>62</v>
      </c>
      <c r="E39" s="6" t="s">
        <v>84</v>
      </c>
      <c r="F39" s="6">
        <f>5+7+3+3</f>
        <v>18</v>
      </c>
      <c r="G39" s="6">
        <v>200</v>
      </c>
      <c r="H39" s="6">
        <f t="shared" si="0"/>
        <v>3600</v>
      </c>
      <c r="I39" s="6"/>
    </row>
    <row r="40" s="1" customFormat="1" ht="40" customHeight="1" spans="1:9">
      <c r="A40" s="6">
        <v>38</v>
      </c>
      <c r="B40" s="6" t="s">
        <v>10</v>
      </c>
      <c r="C40" s="6" t="s">
        <v>85</v>
      </c>
      <c r="D40" s="6" t="s">
        <v>30</v>
      </c>
      <c r="E40" s="6" t="s">
        <v>16</v>
      </c>
      <c r="F40" s="6">
        <f>6+6+2+3</f>
        <v>17</v>
      </c>
      <c r="G40" s="6">
        <v>200</v>
      </c>
      <c r="H40" s="6">
        <f t="shared" si="0"/>
        <v>3400</v>
      </c>
      <c r="I40" s="6"/>
    </row>
    <row r="41" s="1" customFormat="1" ht="40" customHeight="1" spans="1:9">
      <c r="A41" s="6">
        <v>39</v>
      </c>
      <c r="B41" s="6" t="s">
        <v>10</v>
      </c>
      <c r="C41" s="6" t="s">
        <v>86</v>
      </c>
      <c r="D41" s="6" t="s">
        <v>87</v>
      </c>
      <c r="E41" s="6" t="s">
        <v>88</v>
      </c>
      <c r="F41" s="6">
        <f>1+4+4+3</f>
        <v>12</v>
      </c>
      <c r="G41" s="6">
        <v>200</v>
      </c>
      <c r="H41" s="6">
        <f t="shared" si="0"/>
        <v>2400</v>
      </c>
      <c r="I41" s="6"/>
    </row>
    <row r="42" s="1" customFormat="1" ht="40" customHeight="1" spans="1:9">
      <c r="A42" s="6">
        <v>40</v>
      </c>
      <c r="B42" s="6" t="s">
        <v>10</v>
      </c>
      <c r="C42" s="6" t="s">
        <v>89</v>
      </c>
      <c r="D42" s="6" t="s">
        <v>15</v>
      </c>
      <c r="E42" s="6" t="s">
        <v>80</v>
      </c>
      <c r="F42" s="6">
        <v>33</v>
      </c>
      <c r="G42" s="6">
        <v>200</v>
      </c>
      <c r="H42" s="6">
        <f t="shared" si="0"/>
        <v>6600</v>
      </c>
      <c r="I42" s="6"/>
    </row>
    <row r="43" s="1" customFormat="1" ht="40" customHeight="1" spans="1:9">
      <c r="A43" s="6">
        <v>41</v>
      </c>
      <c r="B43" s="6" t="s">
        <v>10</v>
      </c>
      <c r="C43" s="6" t="s">
        <v>90</v>
      </c>
      <c r="D43" s="6" t="s">
        <v>24</v>
      </c>
      <c r="E43" s="6" t="s">
        <v>91</v>
      </c>
      <c r="F43" s="6">
        <f>5+13+2+3.7+2</f>
        <v>25.7</v>
      </c>
      <c r="G43" s="6">
        <v>200</v>
      </c>
      <c r="H43" s="6">
        <f t="shared" si="0"/>
        <v>5140</v>
      </c>
      <c r="I43" s="6"/>
    </row>
    <row r="44" s="1" customFormat="1" ht="40" customHeight="1" spans="1:9">
      <c r="A44" s="6">
        <v>42</v>
      </c>
      <c r="B44" s="6" t="s">
        <v>10</v>
      </c>
      <c r="C44" s="6" t="s">
        <v>92</v>
      </c>
      <c r="D44" s="6" t="s">
        <v>30</v>
      </c>
      <c r="E44" s="6" t="s">
        <v>50</v>
      </c>
      <c r="F44" s="6">
        <f>5+6+3+4+1</f>
        <v>19</v>
      </c>
      <c r="G44" s="6">
        <v>200</v>
      </c>
      <c r="H44" s="6">
        <f t="shared" si="0"/>
        <v>3800</v>
      </c>
      <c r="I44" s="6"/>
    </row>
    <row r="45" s="1" customFormat="1" ht="40" customHeight="1" spans="1:9">
      <c r="A45" s="6">
        <v>43</v>
      </c>
      <c r="B45" s="6" t="s">
        <v>10</v>
      </c>
      <c r="C45" s="6" t="s">
        <v>93</v>
      </c>
      <c r="D45" s="6" t="s">
        <v>33</v>
      </c>
      <c r="E45" s="6" t="s">
        <v>19</v>
      </c>
      <c r="F45" s="6">
        <f>9+6+3+2+5</f>
        <v>25</v>
      </c>
      <c r="G45" s="6">
        <v>200</v>
      </c>
      <c r="H45" s="6">
        <f t="shared" si="0"/>
        <v>5000</v>
      </c>
      <c r="I45" s="6"/>
    </row>
    <row r="46" s="1" customFormat="1" ht="40" customHeight="1" spans="1:9">
      <c r="A46" s="6">
        <v>44</v>
      </c>
      <c r="B46" s="6" t="s">
        <v>10</v>
      </c>
      <c r="C46" s="6" t="s">
        <v>94</v>
      </c>
      <c r="D46" s="6" t="s">
        <v>87</v>
      </c>
      <c r="E46" s="6" t="s">
        <v>95</v>
      </c>
      <c r="F46" s="6">
        <f>3+5+3+7</f>
        <v>18</v>
      </c>
      <c r="G46" s="6">
        <v>200</v>
      </c>
      <c r="H46" s="6">
        <f t="shared" si="0"/>
        <v>3600</v>
      </c>
      <c r="I46" s="6"/>
    </row>
    <row r="47" s="1" customFormat="1" ht="40" customHeight="1" spans="1:9">
      <c r="A47" s="6">
        <v>45</v>
      </c>
      <c r="B47" s="6" t="s">
        <v>96</v>
      </c>
      <c r="C47" s="6" t="s">
        <v>97</v>
      </c>
      <c r="D47" s="6" t="s">
        <v>33</v>
      </c>
      <c r="E47" s="6" t="s">
        <v>36</v>
      </c>
      <c r="F47" s="6">
        <v>28</v>
      </c>
      <c r="G47" s="6">
        <v>200</v>
      </c>
      <c r="H47" s="6">
        <f t="shared" si="0"/>
        <v>5600</v>
      </c>
      <c r="I47" s="6"/>
    </row>
    <row r="48" s="1" customFormat="1" ht="40" customHeight="1" spans="1:9">
      <c r="A48" s="6">
        <v>46</v>
      </c>
      <c r="B48" s="6" t="s">
        <v>96</v>
      </c>
      <c r="C48" s="6" t="s">
        <v>98</v>
      </c>
      <c r="D48" s="6" t="s">
        <v>52</v>
      </c>
      <c r="E48" s="6" t="s">
        <v>99</v>
      </c>
      <c r="F48" s="6">
        <v>10</v>
      </c>
      <c r="G48" s="6">
        <v>200</v>
      </c>
      <c r="H48" s="6">
        <f t="shared" si="0"/>
        <v>2000</v>
      </c>
      <c r="I48" s="6"/>
    </row>
    <row r="49" s="1" customFormat="1" ht="40" customHeight="1" spans="1:9">
      <c r="A49" s="6">
        <v>47</v>
      </c>
      <c r="B49" s="6" t="s">
        <v>96</v>
      </c>
      <c r="C49" s="6" t="s">
        <v>100</v>
      </c>
      <c r="D49" s="6" t="s">
        <v>18</v>
      </c>
      <c r="E49" s="6" t="s">
        <v>22</v>
      </c>
      <c r="F49" s="6">
        <v>20</v>
      </c>
      <c r="G49" s="6">
        <v>200</v>
      </c>
      <c r="H49" s="6">
        <f t="shared" si="0"/>
        <v>4000</v>
      </c>
      <c r="I49" s="6"/>
    </row>
    <row r="50" s="1" customFormat="1" ht="40" customHeight="1" spans="1:9">
      <c r="A50" s="6">
        <v>48</v>
      </c>
      <c r="B50" s="6" t="s">
        <v>96</v>
      </c>
      <c r="C50" s="6" t="s">
        <v>101</v>
      </c>
      <c r="D50" s="6" t="s">
        <v>30</v>
      </c>
      <c r="E50" s="6" t="s">
        <v>36</v>
      </c>
      <c r="F50" s="6">
        <v>9</v>
      </c>
      <c r="G50" s="6">
        <v>200</v>
      </c>
      <c r="H50" s="6">
        <f t="shared" si="0"/>
        <v>1800</v>
      </c>
      <c r="I50" s="6"/>
    </row>
    <row r="51" s="1" customFormat="1" ht="40" customHeight="1" spans="1:9">
      <c r="A51" s="6">
        <v>49</v>
      </c>
      <c r="B51" s="6" t="s">
        <v>96</v>
      </c>
      <c r="C51" s="6" t="s">
        <v>102</v>
      </c>
      <c r="D51" s="6" t="s">
        <v>24</v>
      </c>
      <c r="E51" s="6" t="s">
        <v>48</v>
      </c>
      <c r="F51" s="6">
        <v>29</v>
      </c>
      <c r="G51" s="6">
        <v>200</v>
      </c>
      <c r="H51" s="6">
        <f t="shared" si="0"/>
        <v>5800</v>
      </c>
      <c r="I51" s="6"/>
    </row>
    <row r="52" s="1" customFormat="1" ht="40" customHeight="1" spans="1:9">
      <c r="A52" s="6">
        <v>50</v>
      </c>
      <c r="B52" s="6" t="s">
        <v>96</v>
      </c>
      <c r="C52" s="6" t="s">
        <v>103</v>
      </c>
      <c r="D52" s="6" t="s">
        <v>41</v>
      </c>
      <c r="E52" s="6" t="s">
        <v>104</v>
      </c>
      <c r="F52" s="6">
        <v>34</v>
      </c>
      <c r="G52" s="6">
        <v>200</v>
      </c>
      <c r="H52" s="6">
        <f t="shared" si="0"/>
        <v>6800</v>
      </c>
      <c r="I52" s="6"/>
    </row>
    <row r="53" s="1" customFormat="1" ht="40" customHeight="1" spans="1:9">
      <c r="A53" s="6">
        <v>51</v>
      </c>
      <c r="B53" s="6" t="s">
        <v>96</v>
      </c>
      <c r="C53" s="6" t="s">
        <v>105</v>
      </c>
      <c r="D53" s="6" t="s">
        <v>106</v>
      </c>
      <c r="E53" s="6" t="s">
        <v>19</v>
      </c>
      <c r="F53" s="6">
        <v>10</v>
      </c>
      <c r="G53" s="6">
        <v>200</v>
      </c>
      <c r="H53" s="6">
        <f t="shared" si="0"/>
        <v>2000</v>
      </c>
      <c r="I53" s="6"/>
    </row>
    <row r="54" s="1" customFormat="1" ht="40" customHeight="1" spans="1:9">
      <c r="A54" s="6">
        <v>52</v>
      </c>
      <c r="B54" s="6" t="s">
        <v>96</v>
      </c>
      <c r="C54" s="6" t="s">
        <v>107</v>
      </c>
      <c r="D54" s="6" t="s">
        <v>30</v>
      </c>
      <c r="E54" s="6" t="s">
        <v>50</v>
      </c>
      <c r="F54" s="6">
        <v>30.2</v>
      </c>
      <c r="G54" s="6">
        <v>200</v>
      </c>
      <c r="H54" s="6">
        <f t="shared" si="0"/>
        <v>6040</v>
      </c>
      <c r="I54" s="6"/>
    </row>
    <row r="55" s="1" customFormat="1" ht="40" customHeight="1" spans="1:9">
      <c r="A55" s="6">
        <v>53</v>
      </c>
      <c r="B55" s="6" t="s">
        <v>96</v>
      </c>
      <c r="C55" s="6" t="s">
        <v>108</v>
      </c>
      <c r="D55" s="6" t="s">
        <v>62</v>
      </c>
      <c r="E55" s="6" t="s">
        <v>109</v>
      </c>
      <c r="F55" s="6">
        <v>38</v>
      </c>
      <c r="G55" s="6">
        <v>200</v>
      </c>
      <c r="H55" s="6">
        <f t="shared" si="0"/>
        <v>7600</v>
      </c>
      <c r="I55" s="6"/>
    </row>
    <row r="56" s="1" customFormat="1" ht="40" customHeight="1" spans="1:9">
      <c r="A56" s="6">
        <v>54</v>
      </c>
      <c r="B56" s="6" t="s">
        <v>96</v>
      </c>
      <c r="C56" s="6" t="s">
        <v>110</v>
      </c>
      <c r="D56" s="6" t="s">
        <v>15</v>
      </c>
      <c r="E56" s="6" t="s">
        <v>22</v>
      </c>
      <c r="F56" s="6">
        <v>25</v>
      </c>
      <c r="G56" s="6">
        <v>200</v>
      </c>
      <c r="H56" s="6">
        <f t="shared" si="0"/>
        <v>5000</v>
      </c>
      <c r="I56" s="6"/>
    </row>
    <row r="57" s="1" customFormat="1" ht="40" customHeight="1" spans="1:9">
      <c r="A57" s="6">
        <v>55</v>
      </c>
      <c r="B57" s="6" t="s">
        <v>96</v>
      </c>
      <c r="C57" s="6" t="s">
        <v>111</v>
      </c>
      <c r="D57" s="6" t="s">
        <v>30</v>
      </c>
      <c r="E57" s="6" t="s">
        <v>16</v>
      </c>
      <c r="F57" s="6">
        <v>12</v>
      </c>
      <c r="G57" s="6">
        <v>200</v>
      </c>
      <c r="H57" s="6">
        <f t="shared" si="0"/>
        <v>2400</v>
      </c>
      <c r="I57" s="6"/>
    </row>
    <row r="58" s="1" customFormat="1" ht="40" customHeight="1" spans="1:9">
      <c r="A58" s="6">
        <v>56</v>
      </c>
      <c r="B58" s="6" t="s">
        <v>96</v>
      </c>
      <c r="C58" s="6" t="s">
        <v>112</v>
      </c>
      <c r="D58" s="6" t="s">
        <v>18</v>
      </c>
      <c r="E58" s="6" t="s">
        <v>39</v>
      </c>
      <c r="F58" s="6">
        <v>37</v>
      </c>
      <c r="G58" s="6">
        <v>200</v>
      </c>
      <c r="H58" s="6">
        <f t="shared" si="0"/>
        <v>7400</v>
      </c>
      <c r="I58" s="6"/>
    </row>
    <row r="59" s="1" customFormat="1" ht="40" customHeight="1" spans="1:9">
      <c r="A59" s="6">
        <v>57</v>
      </c>
      <c r="B59" s="6" t="s">
        <v>96</v>
      </c>
      <c r="C59" s="6" t="s">
        <v>113</v>
      </c>
      <c r="D59" s="6" t="s">
        <v>114</v>
      </c>
      <c r="E59" s="6" t="s">
        <v>115</v>
      </c>
      <c r="F59" s="6">
        <v>25</v>
      </c>
      <c r="G59" s="6">
        <v>200</v>
      </c>
      <c r="H59" s="6">
        <f t="shared" si="0"/>
        <v>5000</v>
      </c>
      <c r="I59" s="6"/>
    </row>
    <row r="60" s="1" customFormat="1" ht="40" customHeight="1" spans="1:9">
      <c r="A60" s="6">
        <v>58</v>
      </c>
      <c r="B60" s="6" t="s">
        <v>96</v>
      </c>
      <c r="C60" s="6" t="s">
        <v>116</v>
      </c>
      <c r="D60" s="6" t="s">
        <v>15</v>
      </c>
      <c r="E60" s="6" t="s">
        <v>84</v>
      </c>
      <c r="F60" s="6">
        <v>13</v>
      </c>
      <c r="G60" s="6">
        <v>200</v>
      </c>
      <c r="H60" s="6">
        <f t="shared" si="0"/>
        <v>2600</v>
      </c>
      <c r="I60" s="6"/>
    </row>
    <row r="61" s="1" customFormat="1" ht="40" customHeight="1" spans="1:9">
      <c r="A61" s="6">
        <v>59</v>
      </c>
      <c r="B61" s="6" t="s">
        <v>96</v>
      </c>
      <c r="C61" s="6" t="s">
        <v>117</v>
      </c>
      <c r="D61" s="6" t="s">
        <v>62</v>
      </c>
      <c r="E61" s="6" t="s">
        <v>16</v>
      </c>
      <c r="F61" s="6">
        <v>13</v>
      </c>
      <c r="G61" s="6">
        <v>200</v>
      </c>
      <c r="H61" s="6">
        <f t="shared" si="0"/>
        <v>2600</v>
      </c>
      <c r="I61" s="6"/>
    </row>
    <row r="62" s="1" customFormat="1" ht="40" customHeight="1" spans="1:9">
      <c r="A62" s="6">
        <v>60</v>
      </c>
      <c r="B62" s="6" t="s">
        <v>96</v>
      </c>
      <c r="C62" s="6" t="s">
        <v>118</v>
      </c>
      <c r="D62" s="6" t="s">
        <v>59</v>
      </c>
      <c r="E62" s="6" t="s">
        <v>50</v>
      </c>
      <c r="F62" s="6">
        <v>28</v>
      </c>
      <c r="G62" s="6">
        <v>200</v>
      </c>
      <c r="H62" s="6">
        <f t="shared" si="0"/>
        <v>5600</v>
      </c>
      <c r="I62" s="6"/>
    </row>
    <row r="63" s="1" customFormat="1" ht="40" customHeight="1" spans="1:9">
      <c r="A63" s="6">
        <v>61</v>
      </c>
      <c r="B63" s="6" t="s">
        <v>96</v>
      </c>
      <c r="C63" s="6" t="s">
        <v>119</v>
      </c>
      <c r="D63" s="6" t="s">
        <v>24</v>
      </c>
      <c r="E63" s="6" t="s">
        <v>120</v>
      </c>
      <c r="F63" s="6">
        <v>30</v>
      </c>
      <c r="G63" s="6">
        <v>200</v>
      </c>
      <c r="H63" s="6">
        <f t="shared" si="0"/>
        <v>6000</v>
      </c>
      <c r="I63" s="6"/>
    </row>
    <row r="64" s="1" customFormat="1" ht="40" customHeight="1" spans="1:9">
      <c r="A64" s="6">
        <v>62</v>
      </c>
      <c r="B64" s="6" t="s">
        <v>96</v>
      </c>
      <c r="C64" s="6" t="s">
        <v>121</v>
      </c>
      <c r="D64" s="6" t="s">
        <v>38</v>
      </c>
      <c r="E64" s="6" t="s">
        <v>53</v>
      </c>
      <c r="F64" s="6">
        <v>20</v>
      </c>
      <c r="G64" s="6">
        <v>200</v>
      </c>
      <c r="H64" s="6">
        <f t="shared" si="0"/>
        <v>4000</v>
      </c>
      <c r="I64" s="6"/>
    </row>
    <row r="65" s="1" customFormat="1" ht="40" customHeight="1" spans="1:9">
      <c r="A65" s="6">
        <v>63</v>
      </c>
      <c r="B65" s="6" t="s">
        <v>96</v>
      </c>
      <c r="C65" s="6" t="s">
        <v>122</v>
      </c>
      <c r="D65" s="6" t="s">
        <v>38</v>
      </c>
      <c r="E65" s="6" t="s">
        <v>13</v>
      </c>
      <c r="F65" s="6">
        <v>23</v>
      </c>
      <c r="G65" s="6">
        <v>200</v>
      </c>
      <c r="H65" s="6">
        <f t="shared" si="0"/>
        <v>4600</v>
      </c>
      <c r="I65" s="6"/>
    </row>
    <row r="66" s="1" customFormat="1" ht="40" customHeight="1" spans="1:9">
      <c r="A66" s="6">
        <v>64</v>
      </c>
      <c r="B66" s="6" t="s">
        <v>96</v>
      </c>
      <c r="C66" s="6" t="s">
        <v>123</v>
      </c>
      <c r="D66" s="6" t="s">
        <v>12</v>
      </c>
      <c r="E66" s="6" t="s">
        <v>124</v>
      </c>
      <c r="F66" s="6">
        <v>15.2</v>
      </c>
      <c r="G66" s="6">
        <v>200</v>
      </c>
      <c r="H66" s="6">
        <f t="shared" si="0"/>
        <v>3040</v>
      </c>
      <c r="I66" s="6"/>
    </row>
    <row r="67" s="1" customFormat="1" ht="40" customHeight="1" spans="1:9">
      <c r="A67" s="6">
        <v>65</v>
      </c>
      <c r="B67" s="6" t="s">
        <v>96</v>
      </c>
      <c r="C67" s="6" t="s">
        <v>125</v>
      </c>
      <c r="D67" s="6" t="s">
        <v>33</v>
      </c>
      <c r="E67" s="6" t="s">
        <v>39</v>
      </c>
      <c r="F67" s="6">
        <v>41</v>
      </c>
      <c r="G67" s="6">
        <v>200</v>
      </c>
      <c r="H67" s="6">
        <f t="shared" ref="H67:H130" si="1">G67*F67</f>
        <v>8200</v>
      </c>
      <c r="I67" s="6"/>
    </row>
    <row r="68" s="1" customFormat="1" ht="40" customHeight="1" spans="1:9">
      <c r="A68" s="6">
        <v>66</v>
      </c>
      <c r="B68" s="6" t="s">
        <v>96</v>
      </c>
      <c r="C68" s="6" t="s">
        <v>126</v>
      </c>
      <c r="D68" s="6" t="s">
        <v>38</v>
      </c>
      <c r="E68" s="6" t="s">
        <v>48</v>
      </c>
      <c r="F68" s="6">
        <v>15</v>
      </c>
      <c r="G68" s="6">
        <v>200</v>
      </c>
      <c r="H68" s="6">
        <f t="shared" si="1"/>
        <v>3000</v>
      </c>
      <c r="I68" s="6"/>
    </row>
    <row r="69" s="1" customFormat="1" ht="40" customHeight="1" spans="1:9">
      <c r="A69" s="6">
        <v>67</v>
      </c>
      <c r="B69" s="6" t="s">
        <v>96</v>
      </c>
      <c r="C69" s="6" t="s">
        <v>127</v>
      </c>
      <c r="D69" s="6" t="s">
        <v>30</v>
      </c>
      <c r="E69" s="6" t="s">
        <v>50</v>
      </c>
      <c r="F69" s="6">
        <v>40.3</v>
      </c>
      <c r="G69" s="6">
        <v>200</v>
      </c>
      <c r="H69" s="6">
        <f t="shared" si="1"/>
        <v>8060</v>
      </c>
      <c r="I69" s="6"/>
    </row>
    <row r="70" s="1" customFormat="1" ht="40" customHeight="1" spans="1:9">
      <c r="A70" s="6">
        <v>68</v>
      </c>
      <c r="B70" s="6" t="s">
        <v>96</v>
      </c>
      <c r="C70" s="6" t="s">
        <v>128</v>
      </c>
      <c r="D70" s="6" t="s">
        <v>12</v>
      </c>
      <c r="E70" s="6" t="s">
        <v>129</v>
      </c>
      <c r="F70" s="6">
        <v>24</v>
      </c>
      <c r="G70" s="6">
        <v>200</v>
      </c>
      <c r="H70" s="6">
        <f t="shared" si="1"/>
        <v>4800</v>
      </c>
      <c r="I70" s="6"/>
    </row>
    <row r="71" s="1" customFormat="1" ht="40" customHeight="1" spans="1:9">
      <c r="A71" s="6">
        <v>69</v>
      </c>
      <c r="B71" s="6" t="s">
        <v>96</v>
      </c>
      <c r="C71" s="6" t="s">
        <v>130</v>
      </c>
      <c r="D71" s="6" t="s">
        <v>24</v>
      </c>
      <c r="E71" s="6" t="s">
        <v>131</v>
      </c>
      <c r="F71" s="6">
        <v>25</v>
      </c>
      <c r="G71" s="6">
        <v>200</v>
      </c>
      <c r="H71" s="6">
        <f t="shared" si="1"/>
        <v>5000</v>
      </c>
      <c r="I71" s="6"/>
    </row>
    <row r="72" s="1" customFormat="1" ht="40" customHeight="1" spans="1:9">
      <c r="A72" s="6">
        <v>70</v>
      </c>
      <c r="B72" s="6" t="s">
        <v>96</v>
      </c>
      <c r="C72" s="6" t="s">
        <v>132</v>
      </c>
      <c r="D72" s="6" t="s">
        <v>133</v>
      </c>
      <c r="E72" s="6" t="s">
        <v>91</v>
      </c>
      <c r="F72" s="6">
        <v>15</v>
      </c>
      <c r="G72" s="6">
        <v>200</v>
      </c>
      <c r="H72" s="6">
        <f t="shared" si="1"/>
        <v>3000</v>
      </c>
      <c r="I72" s="6"/>
    </row>
    <row r="73" s="1" customFormat="1" ht="40" customHeight="1" spans="1:9">
      <c r="A73" s="6">
        <v>71</v>
      </c>
      <c r="B73" s="6" t="s">
        <v>96</v>
      </c>
      <c r="C73" s="6" t="s">
        <v>134</v>
      </c>
      <c r="D73" s="6" t="s">
        <v>33</v>
      </c>
      <c r="E73" s="6" t="s">
        <v>84</v>
      </c>
      <c r="F73" s="6">
        <v>24.5</v>
      </c>
      <c r="G73" s="6">
        <v>200</v>
      </c>
      <c r="H73" s="6">
        <f t="shared" si="1"/>
        <v>4900</v>
      </c>
      <c r="I73" s="6"/>
    </row>
    <row r="74" s="1" customFormat="1" ht="40" customHeight="1" spans="1:9">
      <c r="A74" s="6">
        <v>72</v>
      </c>
      <c r="B74" s="6" t="s">
        <v>96</v>
      </c>
      <c r="C74" s="6" t="s">
        <v>135</v>
      </c>
      <c r="D74" s="6" t="s">
        <v>62</v>
      </c>
      <c r="E74" s="6" t="s">
        <v>136</v>
      </c>
      <c r="F74" s="6">
        <v>15</v>
      </c>
      <c r="G74" s="6">
        <v>200</v>
      </c>
      <c r="H74" s="6">
        <f t="shared" si="1"/>
        <v>3000</v>
      </c>
      <c r="I74" s="6"/>
    </row>
    <row r="75" s="1" customFormat="1" ht="40" customHeight="1" spans="1:9">
      <c r="A75" s="6">
        <v>73</v>
      </c>
      <c r="B75" s="6" t="s">
        <v>96</v>
      </c>
      <c r="C75" s="6" t="s">
        <v>137</v>
      </c>
      <c r="D75" s="6" t="s">
        <v>62</v>
      </c>
      <c r="E75" s="6" t="s">
        <v>13</v>
      </c>
      <c r="F75" s="6">
        <v>17.6</v>
      </c>
      <c r="G75" s="6">
        <v>200</v>
      </c>
      <c r="H75" s="6">
        <f t="shared" si="1"/>
        <v>3520</v>
      </c>
      <c r="I75" s="6"/>
    </row>
    <row r="76" s="1" customFormat="1" ht="40" customHeight="1" spans="1:9">
      <c r="A76" s="6">
        <v>74</v>
      </c>
      <c r="B76" s="6" t="s">
        <v>96</v>
      </c>
      <c r="C76" s="6" t="s">
        <v>138</v>
      </c>
      <c r="D76" s="6" t="s">
        <v>21</v>
      </c>
      <c r="E76" s="6" t="s">
        <v>39</v>
      </c>
      <c r="F76" s="6">
        <v>22</v>
      </c>
      <c r="G76" s="6">
        <v>200</v>
      </c>
      <c r="H76" s="6">
        <f t="shared" si="1"/>
        <v>4400</v>
      </c>
      <c r="I76" s="6"/>
    </row>
    <row r="77" s="1" customFormat="1" ht="40" customHeight="1" spans="1:9">
      <c r="A77" s="6">
        <v>75</v>
      </c>
      <c r="B77" s="6" t="s">
        <v>96</v>
      </c>
      <c r="C77" s="6" t="s">
        <v>139</v>
      </c>
      <c r="D77" s="6" t="s">
        <v>33</v>
      </c>
      <c r="E77" s="6" t="s">
        <v>84</v>
      </c>
      <c r="F77" s="6">
        <v>5</v>
      </c>
      <c r="G77" s="6">
        <v>200</v>
      </c>
      <c r="H77" s="6">
        <f t="shared" si="1"/>
        <v>1000</v>
      </c>
      <c r="I77" s="6"/>
    </row>
    <row r="78" s="1" customFormat="1" ht="40" customHeight="1" spans="1:9">
      <c r="A78" s="6">
        <v>76</v>
      </c>
      <c r="B78" s="6" t="s">
        <v>96</v>
      </c>
      <c r="C78" s="6" t="s">
        <v>140</v>
      </c>
      <c r="D78" s="6" t="s">
        <v>141</v>
      </c>
      <c r="E78" s="6" t="s">
        <v>95</v>
      </c>
      <c r="F78" s="6">
        <v>20</v>
      </c>
      <c r="G78" s="6">
        <v>200</v>
      </c>
      <c r="H78" s="6">
        <f t="shared" si="1"/>
        <v>4000</v>
      </c>
      <c r="I78" s="6"/>
    </row>
    <row r="79" s="1" customFormat="1" ht="40" customHeight="1" spans="1:9">
      <c r="A79" s="6">
        <v>77</v>
      </c>
      <c r="B79" s="6" t="s">
        <v>96</v>
      </c>
      <c r="C79" s="6" t="s">
        <v>142</v>
      </c>
      <c r="D79" s="6" t="s">
        <v>24</v>
      </c>
      <c r="E79" s="6" t="s">
        <v>84</v>
      </c>
      <c r="F79" s="6">
        <v>13</v>
      </c>
      <c r="G79" s="6">
        <v>200</v>
      </c>
      <c r="H79" s="6">
        <f t="shared" si="1"/>
        <v>2600</v>
      </c>
      <c r="I79" s="6"/>
    </row>
    <row r="80" s="1" customFormat="1" ht="40" customHeight="1" spans="1:9">
      <c r="A80" s="6">
        <v>78</v>
      </c>
      <c r="B80" s="6" t="s">
        <v>96</v>
      </c>
      <c r="C80" s="6" t="s">
        <v>143</v>
      </c>
      <c r="D80" s="6" t="s">
        <v>52</v>
      </c>
      <c r="E80" s="6" t="s">
        <v>13</v>
      </c>
      <c r="F80" s="6">
        <v>11</v>
      </c>
      <c r="G80" s="6">
        <v>200</v>
      </c>
      <c r="H80" s="6">
        <f t="shared" si="1"/>
        <v>2200</v>
      </c>
      <c r="I80" s="6"/>
    </row>
    <row r="81" s="1" customFormat="1" ht="40" customHeight="1" spans="1:9">
      <c r="A81" s="6">
        <v>79</v>
      </c>
      <c r="B81" s="6" t="s">
        <v>96</v>
      </c>
      <c r="C81" s="6" t="s">
        <v>144</v>
      </c>
      <c r="D81" s="6" t="s">
        <v>62</v>
      </c>
      <c r="E81" s="6" t="s">
        <v>145</v>
      </c>
      <c r="F81" s="6">
        <v>22</v>
      </c>
      <c r="G81" s="6">
        <v>200</v>
      </c>
      <c r="H81" s="6">
        <f t="shared" si="1"/>
        <v>4400</v>
      </c>
      <c r="I81" s="6"/>
    </row>
    <row r="82" s="1" customFormat="1" ht="40" customHeight="1" spans="1:9">
      <c r="A82" s="6">
        <v>80</v>
      </c>
      <c r="B82" s="6" t="s">
        <v>96</v>
      </c>
      <c r="C82" s="6" t="s">
        <v>146</v>
      </c>
      <c r="D82" s="6" t="s">
        <v>21</v>
      </c>
      <c r="E82" s="6" t="s">
        <v>48</v>
      </c>
      <c r="F82" s="6">
        <v>23</v>
      </c>
      <c r="G82" s="6">
        <v>200</v>
      </c>
      <c r="H82" s="6">
        <f t="shared" si="1"/>
        <v>4600</v>
      </c>
      <c r="I82" s="6"/>
    </row>
    <row r="83" s="1" customFormat="1" ht="40" customHeight="1" spans="1:9">
      <c r="A83" s="6">
        <v>81</v>
      </c>
      <c r="B83" s="6" t="s">
        <v>96</v>
      </c>
      <c r="C83" s="6" t="s">
        <v>147</v>
      </c>
      <c r="D83" s="6" t="s">
        <v>148</v>
      </c>
      <c r="E83" s="6" t="s">
        <v>22</v>
      </c>
      <c r="F83" s="6">
        <v>30</v>
      </c>
      <c r="G83" s="6">
        <v>200</v>
      </c>
      <c r="H83" s="6">
        <f t="shared" si="1"/>
        <v>6000</v>
      </c>
      <c r="I83" s="6"/>
    </row>
    <row r="84" s="1" customFormat="1" ht="40" customHeight="1" spans="1:9">
      <c r="A84" s="6">
        <v>82</v>
      </c>
      <c r="B84" s="6" t="s">
        <v>96</v>
      </c>
      <c r="C84" s="6" t="s">
        <v>149</v>
      </c>
      <c r="D84" s="6" t="s">
        <v>21</v>
      </c>
      <c r="E84" s="6" t="s">
        <v>150</v>
      </c>
      <c r="F84" s="6">
        <v>22</v>
      </c>
      <c r="G84" s="6">
        <v>200</v>
      </c>
      <c r="H84" s="6">
        <f t="shared" si="1"/>
        <v>4400</v>
      </c>
      <c r="I84" s="6"/>
    </row>
    <row r="85" s="1" customFormat="1" ht="40" customHeight="1" spans="1:9">
      <c r="A85" s="6">
        <v>83</v>
      </c>
      <c r="B85" s="6" t="s">
        <v>96</v>
      </c>
      <c r="C85" s="6" t="s">
        <v>151</v>
      </c>
      <c r="D85" s="6" t="s">
        <v>38</v>
      </c>
      <c r="E85" s="6" t="s">
        <v>84</v>
      </c>
      <c r="F85" s="6">
        <v>14</v>
      </c>
      <c r="G85" s="6">
        <v>200</v>
      </c>
      <c r="H85" s="6">
        <f t="shared" si="1"/>
        <v>2800</v>
      </c>
      <c r="I85" s="6"/>
    </row>
    <row r="86" s="1" customFormat="1" ht="40" customHeight="1" spans="1:9">
      <c r="A86" s="6">
        <v>84</v>
      </c>
      <c r="B86" s="6" t="s">
        <v>96</v>
      </c>
      <c r="C86" s="6" t="s">
        <v>152</v>
      </c>
      <c r="D86" s="6" t="s">
        <v>38</v>
      </c>
      <c r="E86" s="6" t="s">
        <v>39</v>
      </c>
      <c r="F86" s="6">
        <v>20</v>
      </c>
      <c r="G86" s="6">
        <v>200</v>
      </c>
      <c r="H86" s="6">
        <f t="shared" si="1"/>
        <v>4000</v>
      </c>
      <c r="I86" s="6"/>
    </row>
    <row r="87" s="1" customFormat="1" ht="40" customHeight="1" spans="1:9">
      <c r="A87" s="6">
        <v>85</v>
      </c>
      <c r="B87" s="6" t="s">
        <v>96</v>
      </c>
      <c r="C87" s="6" t="s">
        <v>153</v>
      </c>
      <c r="D87" s="6" t="s">
        <v>33</v>
      </c>
      <c r="E87" s="6" t="s">
        <v>13</v>
      </c>
      <c r="F87" s="6">
        <v>20</v>
      </c>
      <c r="G87" s="6">
        <v>200</v>
      </c>
      <c r="H87" s="6">
        <f t="shared" si="1"/>
        <v>4000</v>
      </c>
      <c r="I87" s="6"/>
    </row>
    <row r="88" s="1" customFormat="1" ht="40" customHeight="1" spans="1:9">
      <c r="A88" s="6">
        <v>86</v>
      </c>
      <c r="B88" s="6" t="s">
        <v>96</v>
      </c>
      <c r="C88" s="6" t="s">
        <v>154</v>
      </c>
      <c r="D88" s="6" t="s">
        <v>59</v>
      </c>
      <c r="E88" s="6" t="s">
        <v>155</v>
      </c>
      <c r="F88" s="6">
        <v>27</v>
      </c>
      <c r="G88" s="6">
        <v>200</v>
      </c>
      <c r="H88" s="6">
        <f t="shared" si="1"/>
        <v>5400</v>
      </c>
      <c r="I88" s="6"/>
    </row>
    <row r="89" s="1" customFormat="1" ht="40" customHeight="1" spans="1:9">
      <c r="A89" s="6">
        <v>87</v>
      </c>
      <c r="B89" s="6" t="s">
        <v>96</v>
      </c>
      <c r="C89" s="6" t="s">
        <v>156</v>
      </c>
      <c r="D89" s="6" t="s">
        <v>30</v>
      </c>
      <c r="E89" s="6" t="s">
        <v>60</v>
      </c>
      <c r="F89" s="6">
        <v>20</v>
      </c>
      <c r="G89" s="6">
        <v>200</v>
      </c>
      <c r="H89" s="6">
        <f t="shared" si="1"/>
        <v>4000</v>
      </c>
      <c r="I89" s="6"/>
    </row>
    <row r="90" s="1" customFormat="1" ht="40" customHeight="1" spans="1:9">
      <c r="A90" s="6">
        <v>88</v>
      </c>
      <c r="B90" s="6" t="s">
        <v>96</v>
      </c>
      <c r="C90" s="6" t="s">
        <v>157</v>
      </c>
      <c r="D90" s="6" t="s">
        <v>15</v>
      </c>
      <c r="E90" s="6" t="s">
        <v>16</v>
      </c>
      <c r="F90" s="6">
        <v>29</v>
      </c>
      <c r="G90" s="6">
        <v>200</v>
      </c>
      <c r="H90" s="6">
        <f t="shared" si="1"/>
        <v>5800</v>
      </c>
      <c r="I90" s="6"/>
    </row>
    <row r="91" s="1" customFormat="1" ht="40" customHeight="1" spans="1:9">
      <c r="A91" s="6">
        <v>89</v>
      </c>
      <c r="B91" s="6" t="s">
        <v>96</v>
      </c>
      <c r="C91" s="6" t="s">
        <v>158</v>
      </c>
      <c r="D91" s="6" t="s">
        <v>12</v>
      </c>
      <c r="E91" s="6" t="s">
        <v>84</v>
      </c>
      <c r="F91" s="6">
        <v>20</v>
      </c>
      <c r="G91" s="6">
        <v>200</v>
      </c>
      <c r="H91" s="6">
        <f t="shared" si="1"/>
        <v>4000</v>
      </c>
      <c r="I91" s="6"/>
    </row>
    <row r="92" s="1" customFormat="1" ht="40" customHeight="1" spans="1:9">
      <c r="A92" s="6">
        <v>90</v>
      </c>
      <c r="B92" s="6" t="s">
        <v>96</v>
      </c>
      <c r="C92" s="6" t="s">
        <v>159</v>
      </c>
      <c r="D92" s="6" t="s">
        <v>30</v>
      </c>
      <c r="E92" s="6" t="s">
        <v>16</v>
      </c>
      <c r="F92" s="6">
        <v>23</v>
      </c>
      <c r="G92" s="6">
        <v>200</v>
      </c>
      <c r="H92" s="6">
        <f t="shared" si="1"/>
        <v>4600</v>
      </c>
      <c r="I92" s="6"/>
    </row>
    <row r="93" s="1" customFormat="1" ht="40" customHeight="1" spans="1:9">
      <c r="A93" s="6">
        <v>91</v>
      </c>
      <c r="B93" s="6" t="s">
        <v>96</v>
      </c>
      <c r="C93" s="6" t="s">
        <v>160</v>
      </c>
      <c r="D93" s="6" t="s">
        <v>30</v>
      </c>
      <c r="E93" s="6" t="s">
        <v>60</v>
      </c>
      <c r="F93" s="6">
        <v>18</v>
      </c>
      <c r="G93" s="6">
        <v>200</v>
      </c>
      <c r="H93" s="6">
        <f t="shared" si="1"/>
        <v>3600</v>
      </c>
      <c r="I93" s="6"/>
    </row>
    <row r="94" s="1" customFormat="1" ht="40" customHeight="1" spans="1:9">
      <c r="A94" s="6">
        <v>92</v>
      </c>
      <c r="B94" s="6" t="s">
        <v>96</v>
      </c>
      <c r="C94" s="6" t="s">
        <v>161</v>
      </c>
      <c r="D94" s="6" t="s">
        <v>24</v>
      </c>
      <c r="E94" s="6" t="s">
        <v>162</v>
      </c>
      <c r="F94" s="6">
        <v>5</v>
      </c>
      <c r="G94" s="6">
        <v>200</v>
      </c>
      <c r="H94" s="6">
        <f t="shared" si="1"/>
        <v>1000</v>
      </c>
      <c r="I94" s="6"/>
    </row>
    <row r="95" s="1" customFormat="1" ht="40" customHeight="1" spans="1:9">
      <c r="A95" s="6">
        <v>93</v>
      </c>
      <c r="B95" s="6" t="s">
        <v>96</v>
      </c>
      <c r="C95" s="6" t="s">
        <v>163</v>
      </c>
      <c r="D95" s="6" t="s">
        <v>41</v>
      </c>
      <c r="E95" s="6" t="s">
        <v>39</v>
      </c>
      <c r="F95" s="6">
        <v>19</v>
      </c>
      <c r="G95" s="6">
        <v>200</v>
      </c>
      <c r="H95" s="6">
        <f t="shared" si="1"/>
        <v>3800</v>
      </c>
      <c r="I95" s="6"/>
    </row>
    <row r="96" s="1" customFormat="1" ht="40" customHeight="1" spans="1:9">
      <c r="A96" s="6">
        <v>94</v>
      </c>
      <c r="B96" s="6" t="s">
        <v>96</v>
      </c>
      <c r="C96" s="6" t="s">
        <v>164</v>
      </c>
      <c r="D96" s="6" t="s">
        <v>35</v>
      </c>
      <c r="E96" s="6" t="s">
        <v>165</v>
      </c>
      <c r="F96" s="6">
        <v>40</v>
      </c>
      <c r="G96" s="6">
        <v>200</v>
      </c>
      <c r="H96" s="6">
        <f t="shared" si="1"/>
        <v>8000</v>
      </c>
      <c r="I96" s="6"/>
    </row>
    <row r="97" s="1" customFormat="1" ht="40" customHeight="1" spans="1:9">
      <c r="A97" s="6">
        <v>95</v>
      </c>
      <c r="B97" s="6" t="s">
        <v>96</v>
      </c>
      <c r="C97" s="6" t="s">
        <v>166</v>
      </c>
      <c r="D97" s="6" t="s">
        <v>30</v>
      </c>
      <c r="E97" s="6" t="s">
        <v>167</v>
      </c>
      <c r="F97" s="6">
        <v>32</v>
      </c>
      <c r="G97" s="6">
        <v>200</v>
      </c>
      <c r="H97" s="6">
        <f t="shared" si="1"/>
        <v>6400</v>
      </c>
      <c r="I97" s="6"/>
    </row>
    <row r="98" s="1" customFormat="1" ht="40" customHeight="1" spans="1:9">
      <c r="A98" s="6">
        <v>96</v>
      </c>
      <c r="B98" s="6" t="s">
        <v>96</v>
      </c>
      <c r="C98" s="6" t="s">
        <v>168</v>
      </c>
      <c r="D98" s="6" t="s">
        <v>33</v>
      </c>
      <c r="E98" s="6" t="s">
        <v>169</v>
      </c>
      <c r="F98" s="6">
        <v>35</v>
      </c>
      <c r="G98" s="6">
        <v>200</v>
      </c>
      <c r="H98" s="6">
        <f t="shared" si="1"/>
        <v>7000</v>
      </c>
      <c r="I98" s="6"/>
    </row>
    <row r="99" s="1" customFormat="1" ht="40" customHeight="1" spans="1:9">
      <c r="A99" s="6">
        <v>97</v>
      </c>
      <c r="B99" s="6" t="s">
        <v>96</v>
      </c>
      <c r="C99" s="6" t="s">
        <v>170</v>
      </c>
      <c r="D99" s="6" t="s">
        <v>171</v>
      </c>
      <c r="E99" s="6" t="s">
        <v>16</v>
      </c>
      <c r="F99" s="6">
        <v>14</v>
      </c>
      <c r="G99" s="6">
        <v>200</v>
      </c>
      <c r="H99" s="6">
        <f t="shared" si="1"/>
        <v>2800</v>
      </c>
      <c r="I99" s="6"/>
    </row>
    <row r="100" s="1" customFormat="1" ht="40" customHeight="1" spans="1:9">
      <c r="A100" s="6">
        <v>98</v>
      </c>
      <c r="B100" s="6" t="s">
        <v>96</v>
      </c>
      <c r="C100" s="6" t="s">
        <v>172</v>
      </c>
      <c r="D100" s="6" t="s">
        <v>38</v>
      </c>
      <c r="E100" s="6" t="s">
        <v>50</v>
      </c>
      <c r="F100" s="6">
        <v>10</v>
      </c>
      <c r="G100" s="6">
        <v>200</v>
      </c>
      <c r="H100" s="6">
        <f t="shared" si="1"/>
        <v>2000</v>
      </c>
      <c r="I100" s="6"/>
    </row>
    <row r="101" s="1" customFormat="1" ht="40" customHeight="1" spans="1:9">
      <c r="A101" s="6">
        <v>99</v>
      </c>
      <c r="B101" s="6" t="s">
        <v>96</v>
      </c>
      <c r="C101" s="6" t="s">
        <v>173</v>
      </c>
      <c r="D101" s="6" t="s">
        <v>33</v>
      </c>
      <c r="E101" s="6" t="s">
        <v>174</v>
      </c>
      <c r="F101" s="6">
        <v>29</v>
      </c>
      <c r="G101" s="6">
        <v>200</v>
      </c>
      <c r="H101" s="6">
        <f t="shared" si="1"/>
        <v>5800</v>
      </c>
      <c r="I101" s="6"/>
    </row>
    <row r="102" s="1" customFormat="1" ht="40" customHeight="1" spans="1:9">
      <c r="A102" s="6">
        <v>100</v>
      </c>
      <c r="B102" s="6" t="s">
        <v>96</v>
      </c>
      <c r="C102" s="6" t="s">
        <v>175</v>
      </c>
      <c r="D102" s="6" t="s">
        <v>21</v>
      </c>
      <c r="E102" s="6" t="s">
        <v>39</v>
      </c>
      <c r="F102" s="6">
        <v>12</v>
      </c>
      <c r="G102" s="6">
        <v>200</v>
      </c>
      <c r="H102" s="6">
        <f t="shared" si="1"/>
        <v>2400</v>
      </c>
      <c r="I102" s="6"/>
    </row>
    <row r="103" s="1" customFormat="1" ht="40" customHeight="1" spans="1:9">
      <c r="A103" s="6">
        <v>101</v>
      </c>
      <c r="B103" s="6" t="s">
        <v>96</v>
      </c>
      <c r="C103" s="6" t="s">
        <v>176</v>
      </c>
      <c r="D103" s="6" t="s">
        <v>18</v>
      </c>
      <c r="E103" s="6" t="s">
        <v>50</v>
      </c>
      <c r="F103" s="6">
        <v>15</v>
      </c>
      <c r="G103" s="6">
        <v>200</v>
      </c>
      <c r="H103" s="6">
        <f t="shared" si="1"/>
        <v>3000</v>
      </c>
      <c r="I103" s="6"/>
    </row>
    <row r="104" s="1" customFormat="1" ht="40" customHeight="1" spans="1:9">
      <c r="A104" s="6">
        <v>102</v>
      </c>
      <c r="B104" s="6" t="s">
        <v>96</v>
      </c>
      <c r="C104" s="6" t="s">
        <v>177</v>
      </c>
      <c r="D104" s="6" t="s">
        <v>141</v>
      </c>
      <c r="E104" s="6" t="s">
        <v>48</v>
      </c>
      <c r="F104" s="6">
        <v>29</v>
      </c>
      <c r="G104" s="6">
        <v>200</v>
      </c>
      <c r="H104" s="6">
        <f t="shared" si="1"/>
        <v>5800</v>
      </c>
      <c r="I104" s="6"/>
    </row>
    <row r="105" s="1" customFormat="1" ht="40" customHeight="1" spans="1:9">
      <c r="A105" s="6">
        <v>103</v>
      </c>
      <c r="B105" s="6" t="s">
        <v>96</v>
      </c>
      <c r="C105" s="6" t="s">
        <v>178</v>
      </c>
      <c r="D105" s="6" t="s">
        <v>179</v>
      </c>
      <c r="E105" s="6" t="s">
        <v>180</v>
      </c>
      <c r="F105" s="6">
        <v>33</v>
      </c>
      <c r="G105" s="6">
        <v>200</v>
      </c>
      <c r="H105" s="6">
        <f t="shared" si="1"/>
        <v>6600</v>
      </c>
      <c r="I105" s="6"/>
    </row>
    <row r="106" s="1" customFormat="1" ht="40" customHeight="1" spans="1:9">
      <c r="A106" s="6">
        <v>104</v>
      </c>
      <c r="B106" s="6" t="s">
        <v>96</v>
      </c>
      <c r="C106" s="6" t="s">
        <v>181</v>
      </c>
      <c r="D106" s="6" t="s">
        <v>62</v>
      </c>
      <c r="E106" s="6" t="s">
        <v>48</v>
      </c>
      <c r="F106" s="6">
        <v>26</v>
      </c>
      <c r="G106" s="6">
        <v>200</v>
      </c>
      <c r="H106" s="6">
        <f t="shared" si="1"/>
        <v>5200</v>
      </c>
      <c r="I106" s="6"/>
    </row>
    <row r="107" s="1" customFormat="1" ht="40" customHeight="1" spans="1:9">
      <c r="A107" s="6">
        <v>105</v>
      </c>
      <c r="B107" s="6" t="s">
        <v>96</v>
      </c>
      <c r="C107" s="6" t="s">
        <v>182</v>
      </c>
      <c r="D107" s="6" t="s">
        <v>21</v>
      </c>
      <c r="E107" s="6" t="s">
        <v>22</v>
      </c>
      <c r="F107" s="6">
        <v>30</v>
      </c>
      <c r="G107" s="6">
        <v>200</v>
      </c>
      <c r="H107" s="6">
        <f t="shared" si="1"/>
        <v>6000</v>
      </c>
      <c r="I107" s="6"/>
    </row>
    <row r="108" s="1" customFormat="1" ht="40" customHeight="1" spans="1:9">
      <c r="A108" s="6">
        <v>106</v>
      </c>
      <c r="B108" s="6" t="s">
        <v>183</v>
      </c>
      <c r="C108" s="6" t="s">
        <v>184</v>
      </c>
      <c r="D108" s="6" t="s">
        <v>59</v>
      </c>
      <c r="E108" s="6" t="s">
        <v>185</v>
      </c>
      <c r="F108" s="6">
        <f>15+14.9</f>
        <v>29.9</v>
      </c>
      <c r="G108" s="6">
        <v>200</v>
      </c>
      <c r="H108" s="6">
        <f t="shared" si="1"/>
        <v>5980</v>
      </c>
      <c r="I108" s="6"/>
    </row>
    <row r="109" s="1" customFormat="1" ht="40" customHeight="1" spans="1:9">
      <c r="A109" s="6">
        <v>107</v>
      </c>
      <c r="B109" s="6" t="s">
        <v>183</v>
      </c>
      <c r="C109" s="6" t="s">
        <v>186</v>
      </c>
      <c r="D109" s="6" t="s">
        <v>187</v>
      </c>
      <c r="E109" s="6" t="s">
        <v>188</v>
      </c>
      <c r="F109" s="6">
        <v>12</v>
      </c>
      <c r="G109" s="6">
        <v>200</v>
      </c>
      <c r="H109" s="6">
        <f t="shared" si="1"/>
        <v>2400</v>
      </c>
      <c r="I109" s="6"/>
    </row>
    <row r="110" s="1" customFormat="1" ht="40" customHeight="1" spans="1:9">
      <c r="A110" s="6">
        <v>108</v>
      </c>
      <c r="B110" s="6" t="s">
        <v>183</v>
      </c>
      <c r="C110" s="6" t="s">
        <v>189</v>
      </c>
      <c r="D110" s="6" t="s">
        <v>190</v>
      </c>
      <c r="E110" s="6" t="s">
        <v>95</v>
      </c>
      <c r="F110" s="6">
        <v>5</v>
      </c>
      <c r="G110" s="6">
        <v>200</v>
      </c>
      <c r="H110" s="6">
        <f t="shared" si="1"/>
        <v>1000</v>
      </c>
      <c r="I110" s="6"/>
    </row>
    <row r="111" s="1" customFormat="1" ht="40" customHeight="1" spans="1:9">
      <c r="A111" s="6">
        <v>109</v>
      </c>
      <c r="B111" s="6" t="s">
        <v>183</v>
      </c>
      <c r="C111" s="6" t="s">
        <v>191</v>
      </c>
      <c r="D111" s="6" t="s">
        <v>38</v>
      </c>
      <c r="E111" s="6" t="s">
        <v>39</v>
      </c>
      <c r="F111" s="6">
        <v>20</v>
      </c>
      <c r="G111" s="6">
        <v>200</v>
      </c>
      <c r="H111" s="6">
        <f t="shared" si="1"/>
        <v>4000</v>
      </c>
      <c r="I111" s="6"/>
    </row>
    <row r="112" s="1" customFormat="1" ht="40" customHeight="1" spans="1:9">
      <c r="A112" s="6">
        <v>110</v>
      </c>
      <c r="B112" s="6" t="s">
        <v>183</v>
      </c>
      <c r="C112" s="6" t="s">
        <v>192</v>
      </c>
      <c r="D112" s="6" t="s">
        <v>193</v>
      </c>
      <c r="E112" s="6" t="s">
        <v>194</v>
      </c>
      <c r="F112" s="6">
        <v>8</v>
      </c>
      <c r="G112" s="6">
        <v>200</v>
      </c>
      <c r="H112" s="6">
        <f t="shared" si="1"/>
        <v>1600</v>
      </c>
      <c r="I112" s="6"/>
    </row>
    <row r="113" s="1" customFormat="1" ht="40" customHeight="1" spans="1:9">
      <c r="A113" s="6">
        <v>111</v>
      </c>
      <c r="B113" s="6" t="s">
        <v>183</v>
      </c>
      <c r="C113" s="6" t="s">
        <v>195</v>
      </c>
      <c r="D113" s="6" t="s">
        <v>196</v>
      </c>
      <c r="E113" s="6" t="s">
        <v>80</v>
      </c>
      <c r="F113" s="6">
        <v>5</v>
      </c>
      <c r="G113" s="6">
        <v>200</v>
      </c>
      <c r="H113" s="6">
        <f t="shared" si="1"/>
        <v>1000</v>
      </c>
      <c r="I113" s="6"/>
    </row>
    <row r="114" s="1" customFormat="1" ht="40" customHeight="1" spans="1:9">
      <c r="A114" s="6">
        <v>112</v>
      </c>
      <c r="B114" s="6" t="s">
        <v>183</v>
      </c>
      <c r="C114" s="6" t="s">
        <v>197</v>
      </c>
      <c r="D114" s="6" t="s">
        <v>198</v>
      </c>
      <c r="E114" s="6" t="s">
        <v>199</v>
      </c>
      <c r="F114" s="6">
        <v>30</v>
      </c>
      <c r="G114" s="6">
        <v>200</v>
      </c>
      <c r="H114" s="6">
        <f t="shared" si="1"/>
        <v>6000</v>
      </c>
      <c r="I114" s="6"/>
    </row>
    <row r="115" s="1" customFormat="1" ht="40" customHeight="1" spans="1:9">
      <c r="A115" s="6">
        <v>113</v>
      </c>
      <c r="B115" s="6" t="s">
        <v>183</v>
      </c>
      <c r="C115" s="6" t="s">
        <v>200</v>
      </c>
      <c r="D115" s="6" t="s">
        <v>62</v>
      </c>
      <c r="E115" s="6" t="s">
        <v>48</v>
      </c>
      <c r="F115" s="6">
        <v>17</v>
      </c>
      <c r="G115" s="6">
        <v>200</v>
      </c>
      <c r="H115" s="6">
        <f t="shared" si="1"/>
        <v>3400</v>
      </c>
      <c r="I115" s="6"/>
    </row>
    <row r="116" s="1" customFormat="1" ht="40" customHeight="1" spans="1:9">
      <c r="A116" s="6">
        <v>114</v>
      </c>
      <c r="B116" s="6" t="s">
        <v>183</v>
      </c>
      <c r="C116" s="6" t="s">
        <v>201</v>
      </c>
      <c r="D116" s="6" t="s">
        <v>15</v>
      </c>
      <c r="E116" s="6" t="s">
        <v>155</v>
      </c>
      <c r="F116" s="6">
        <v>25</v>
      </c>
      <c r="G116" s="6">
        <v>200</v>
      </c>
      <c r="H116" s="6">
        <f t="shared" si="1"/>
        <v>5000</v>
      </c>
      <c r="I116" s="6"/>
    </row>
    <row r="117" s="1" customFormat="1" ht="40" customHeight="1" spans="1:9">
      <c r="A117" s="6">
        <v>115</v>
      </c>
      <c r="B117" s="6" t="s">
        <v>183</v>
      </c>
      <c r="C117" s="6" t="s">
        <v>202</v>
      </c>
      <c r="D117" s="6" t="s">
        <v>12</v>
      </c>
      <c r="E117" s="6" t="s">
        <v>16</v>
      </c>
      <c r="F117" s="6">
        <v>25</v>
      </c>
      <c r="G117" s="6">
        <v>200</v>
      </c>
      <c r="H117" s="6">
        <f t="shared" si="1"/>
        <v>5000</v>
      </c>
      <c r="I117" s="6"/>
    </row>
    <row r="118" s="1" customFormat="1" ht="40" customHeight="1" spans="1:9">
      <c r="A118" s="6">
        <v>116</v>
      </c>
      <c r="B118" s="6" t="s">
        <v>183</v>
      </c>
      <c r="C118" s="6" t="s">
        <v>203</v>
      </c>
      <c r="D118" s="6" t="s">
        <v>62</v>
      </c>
      <c r="E118" s="6" t="s">
        <v>39</v>
      </c>
      <c r="F118" s="6">
        <v>40</v>
      </c>
      <c r="G118" s="6">
        <v>200</v>
      </c>
      <c r="H118" s="6">
        <f t="shared" si="1"/>
        <v>8000</v>
      </c>
      <c r="I118" s="6"/>
    </row>
    <row r="119" s="1" customFormat="1" ht="40" customHeight="1" spans="1:9">
      <c r="A119" s="6">
        <v>117</v>
      </c>
      <c r="B119" s="6" t="s">
        <v>183</v>
      </c>
      <c r="C119" s="6" t="s">
        <v>204</v>
      </c>
      <c r="D119" s="6" t="s">
        <v>18</v>
      </c>
      <c r="E119" s="6" t="s">
        <v>205</v>
      </c>
      <c r="F119" s="6">
        <v>27.3</v>
      </c>
      <c r="G119" s="6">
        <v>200</v>
      </c>
      <c r="H119" s="6">
        <f t="shared" si="1"/>
        <v>5460</v>
      </c>
      <c r="I119" s="6"/>
    </row>
    <row r="120" s="1" customFormat="1" ht="40" customHeight="1" spans="1:9">
      <c r="A120" s="6">
        <v>118</v>
      </c>
      <c r="B120" s="6" t="s">
        <v>183</v>
      </c>
      <c r="C120" s="6" t="s">
        <v>206</v>
      </c>
      <c r="D120" s="6" t="s">
        <v>30</v>
      </c>
      <c r="E120" s="6" t="s">
        <v>80</v>
      </c>
      <c r="F120" s="6">
        <v>24.3</v>
      </c>
      <c r="G120" s="6">
        <v>200</v>
      </c>
      <c r="H120" s="6">
        <f t="shared" si="1"/>
        <v>4860</v>
      </c>
      <c r="I120" s="6"/>
    </row>
    <row r="121" s="1" customFormat="1" ht="40" customHeight="1" spans="1:9">
      <c r="A121" s="6">
        <v>119</v>
      </c>
      <c r="B121" s="6" t="s">
        <v>183</v>
      </c>
      <c r="C121" s="6" t="s">
        <v>207</v>
      </c>
      <c r="D121" s="6" t="s">
        <v>41</v>
      </c>
      <c r="E121" s="6" t="s">
        <v>39</v>
      </c>
      <c r="F121" s="6">
        <v>20</v>
      </c>
      <c r="G121" s="6">
        <v>200</v>
      </c>
      <c r="H121" s="6">
        <f t="shared" si="1"/>
        <v>4000</v>
      </c>
      <c r="I121" s="6"/>
    </row>
    <row r="122" s="1" customFormat="1" ht="40" customHeight="1" spans="1:9">
      <c r="A122" s="6">
        <v>120</v>
      </c>
      <c r="B122" s="6" t="s">
        <v>183</v>
      </c>
      <c r="C122" s="6" t="s">
        <v>208</v>
      </c>
      <c r="D122" s="6" t="s">
        <v>24</v>
      </c>
      <c r="E122" s="6" t="s">
        <v>209</v>
      </c>
      <c r="F122" s="6">
        <v>32.3</v>
      </c>
      <c r="G122" s="6">
        <v>200</v>
      </c>
      <c r="H122" s="6">
        <f t="shared" si="1"/>
        <v>6460</v>
      </c>
      <c r="I122" s="6"/>
    </row>
    <row r="123" s="1" customFormat="1" ht="40" customHeight="1" spans="1:9">
      <c r="A123" s="6">
        <v>121</v>
      </c>
      <c r="B123" s="6" t="s">
        <v>183</v>
      </c>
      <c r="C123" s="6" t="s">
        <v>210</v>
      </c>
      <c r="D123" s="6" t="s">
        <v>21</v>
      </c>
      <c r="E123" s="6" t="s">
        <v>211</v>
      </c>
      <c r="F123" s="6">
        <v>11.4</v>
      </c>
      <c r="G123" s="6">
        <v>200</v>
      </c>
      <c r="H123" s="6">
        <f t="shared" si="1"/>
        <v>2280</v>
      </c>
      <c r="I123" s="6"/>
    </row>
    <row r="124" s="1" customFormat="1" ht="40" customHeight="1" spans="1:9">
      <c r="A124" s="6">
        <v>122</v>
      </c>
      <c r="B124" s="6" t="s">
        <v>183</v>
      </c>
      <c r="C124" s="6" t="s">
        <v>212</v>
      </c>
      <c r="D124" s="6" t="s">
        <v>33</v>
      </c>
      <c r="E124" s="6" t="s">
        <v>213</v>
      </c>
      <c r="F124" s="6">
        <v>44.4</v>
      </c>
      <c r="G124" s="6">
        <v>200</v>
      </c>
      <c r="H124" s="6">
        <f t="shared" si="1"/>
        <v>8880</v>
      </c>
      <c r="I124" s="6"/>
    </row>
    <row r="125" s="1" customFormat="1" ht="40" customHeight="1" spans="1:9">
      <c r="A125" s="6">
        <v>123</v>
      </c>
      <c r="B125" s="6" t="s">
        <v>183</v>
      </c>
      <c r="C125" s="6" t="s">
        <v>214</v>
      </c>
      <c r="D125" s="6" t="s">
        <v>38</v>
      </c>
      <c r="E125" s="6" t="s">
        <v>155</v>
      </c>
      <c r="F125" s="6">
        <v>41.4</v>
      </c>
      <c r="G125" s="6">
        <v>200</v>
      </c>
      <c r="H125" s="6">
        <f t="shared" si="1"/>
        <v>8280</v>
      </c>
      <c r="I125" s="6"/>
    </row>
    <row r="126" s="1" customFormat="1" ht="40" customHeight="1" spans="1:9">
      <c r="A126" s="6">
        <v>124</v>
      </c>
      <c r="B126" s="6" t="s">
        <v>183</v>
      </c>
      <c r="C126" s="6" t="s">
        <v>215</v>
      </c>
      <c r="D126" s="6" t="s">
        <v>15</v>
      </c>
      <c r="E126" s="6" t="s">
        <v>216</v>
      </c>
      <c r="F126" s="6">
        <v>22</v>
      </c>
      <c r="G126" s="6">
        <v>200</v>
      </c>
      <c r="H126" s="6">
        <f t="shared" si="1"/>
        <v>4400</v>
      </c>
      <c r="I126" s="6"/>
    </row>
    <row r="127" s="1" customFormat="1" ht="40" customHeight="1" spans="1:9">
      <c r="A127" s="6">
        <v>125</v>
      </c>
      <c r="B127" s="6" t="s">
        <v>183</v>
      </c>
      <c r="C127" s="6" t="s">
        <v>217</v>
      </c>
      <c r="D127" s="6" t="s">
        <v>21</v>
      </c>
      <c r="E127" s="6" t="s">
        <v>84</v>
      </c>
      <c r="F127" s="6">
        <v>17.5</v>
      </c>
      <c r="G127" s="6">
        <v>200</v>
      </c>
      <c r="H127" s="6">
        <f t="shared" si="1"/>
        <v>3500</v>
      </c>
      <c r="I127" s="6"/>
    </row>
    <row r="128" s="1" customFormat="1" ht="40" customHeight="1" spans="1:9">
      <c r="A128" s="6">
        <v>126</v>
      </c>
      <c r="B128" s="6" t="s">
        <v>183</v>
      </c>
      <c r="C128" s="6" t="s">
        <v>218</v>
      </c>
      <c r="D128" s="6" t="s">
        <v>62</v>
      </c>
      <c r="E128" s="6" t="s">
        <v>39</v>
      </c>
      <c r="F128" s="6">
        <v>29</v>
      </c>
      <c r="G128" s="6">
        <v>200</v>
      </c>
      <c r="H128" s="6">
        <f t="shared" si="1"/>
        <v>5800</v>
      </c>
      <c r="I128" s="6"/>
    </row>
    <row r="129" s="1" customFormat="1" ht="40" customHeight="1" spans="1:9">
      <c r="A129" s="6">
        <v>127</v>
      </c>
      <c r="B129" s="6" t="s">
        <v>183</v>
      </c>
      <c r="C129" s="6" t="s">
        <v>219</v>
      </c>
      <c r="D129" s="6" t="s">
        <v>21</v>
      </c>
      <c r="E129" s="6" t="s">
        <v>220</v>
      </c>
      <c r="F129" s="6">
        <v>7</v>
      </c>
      <c r="G129" s="6">
        <v>200</v>
      </c>
      <c r="H129" s="6">
        <f t="shared" si="1"/>
        <v>1400</v>
      </c>
      <c r="I129" s="6"/>
    </row>
    <row r="130" s="1" customFormat="1" ht="40" customHeight="1" spans="1:9">
      <c r="A130" s="6">
        <v>128</v>
      </c>
      <c r="B130" s="6" t="s">
        <v>183</v>
      </c>
      <c r="C130" s="6" t="s">
        <v>221</v>
      </c>
      <c r="D130" s="6" t="s">
        <v>18</v>
      </c>
      <c r="E130" s="6" t="s">
        <v>48</v>
      </c>
      <c r="F130" s="6">
        <v>38</v>
      </c>
      <c r="G130" s="6">
        <v>200</v>
      </c>
      <c r="H130" s="6">
        <f t="shared" si="1"/>
        <v>7600</v>
      </c>
      <c r="I130" s="6"/>
    </row>
    <row r="131" s="1" customFormat="1" ht="40" customHeight="1" spans="1:9">
      <c r="A131" s="6">
        <v>129</v>
      </c>
      <c r="B131" s="6" t="s">
        <v>183</v>
      </c>
      <c r="C131" s="6" t="s">
        <v>222</v>
      </c>
      <c r="D131" s="6" t="s">
        <v>52</v>
      </c>
      <c r="E131" s="6" t="s">
        <v>56</v>
      </c>
      <c r="F131" s="6">
        <v>30</v>
      </c>
      <c r="G131" s="6">
        <v>200</v>
      </c>
      <c r="H131" s="6">
        <f t="shared" ref="H131:H194" si="2">G131*F131</f>
        <v>6000</v>
      </c>
      <c r="I131" s="6"/>
    </row>
    <row r="132" s="1" customFormat="1" ht="40" customHeight="1" spans="1:9">
      <c r="A132" s="6">
        <v>130</v>
      </c>
      <c r="B132" s="6" t="s">
        <v>183</v>
      </c>
      <c r="C132" s="6" t="s">
        <v>223</v>
      </c>
      <c r="D132" s="6" t="s">
        <v>38</v>
      </c>
      <c r="E132" s="6" t="s">
        <v>224</v>
      </c>
      <c r="F132" s="6">
        <v>12</v>
      </c>
      <c r="G132" s="6">
        <v>200</v>
      </c>
      <c r="H132" s="6">
        <f t="shared" si="2"/>
        <v>2400</v>
      </c>
      <c r="I132" s="6"/>
    </row>
    <row r="133" s="1" customFormat="1" ht="40" customHeight="1" spans="1:9">
      <c r="A133" s="6">
        <v>131</v>
      </c>
      <c r="B133" s="6" t="s">
        <v>183</v>
      </c>
      <c r="C133" s="6" t="s">
        <v>225</v>
      </c>
      <c r="D133" s="6" t="s">
        <v>38</v>
      </c>
      <c r="E133" s="6" t="s">
        <v>95</v>
      </c>
      <c r="F133" s="6">
        <v>20</v>
      </c>
      <c r="G133" s="6">
        <v>200</v>
      </c>
      <c r="H133" s="6">
        <f t="shared" si="2"/>
        <v>4000</v>
      </c>
      <c r="I133" s="6"/>
    </row>
    <row r="134" s="1" customFormat="1" ht="40" customHeight="1" spans="1:9">
      <c r="A134" s="6">
        <v>132</v>
      </c>
      <c r="B134" s="6" t="s">
        <v>183</v>
      </c>
      <c r="C134" s="6" t="s">
        <v>226</v>
      </c>
      <c r="D134" s="6" t="s">
        <v>12</v>
      </c>
      <c r="E134" s="6" t="s">
        <v>227</v>
      </c>
      <c r="F134" s="6">
        <v>20</v>
      </c>
      <c r="G134" s="6">
        <v>200</v>
      </c>
      <c r="H134" s="6">
        <f t="shared" si="2"/>
        <v>4000</v>
      </c>
      <c r="I134" s="6"/>
    </row>
    <row r="135" s="1" customFormat="1" ht="40" customHeight="1" spans="1:9">
      <c r="A135" s="6">
        <v>133</v>
      </c>
      <c r="B135" s="6" t="s">
        <v>183</v>
      </c>
      <c r="C135" s="6" t="s">
        <v>228</v>
      </c>
      <c r="D135" s="6" t="s">
        <v>18</v>
      </c>
      <c r="E135" s="6" t="s">
        <v>229</v>
      </c>
      <c r="F135" s="6">
        <v>20</v>
      </c>
      <c r="G135" s="6">
        <v>200</v>
      </c>
      <c r="H135" s="6">
        <f t="shared" si="2"/>
        <v>4000</v>
      </c>
      <c r="I135" s="6"/>
    </row>
    <row r="136" s="1" customFormat="1" ht="40" customHeight="1" spans="1:9">
      <c r="A136" s="6">
        <v>134</v>
      </c>
      <c r="B136" s="6" t="s">
        <v>183</v>
      </c>
      <c r="C136" s="6" t="s">
        <v>230</v>
      </c>
      <c r="D136" s="6" t="s">
        <v>41</v>
      </c>
      <c r="E136" s="6" t="s">
        <v>231</v>
      </c>
      <c r="F136" s="6">
        <v>50</v>
      </c>
      <c r="G136" s="6">
        <v>200</v>
      </c>
      <c r="H136" s="6">
        <f t="shared" si="2"/>
        <v>10000</v>
      </c>
      <c r="I136" s="6"/>
    </row>
    <row r="137" s="1" customFormat="1" ht="40" customHeight="1" spans="1:9">
      <c r="A137" s="6">
        <v>135</v>
      </c>
      <c r="B137" s="6" t="s">
        <v>183</v>
      </c>
      <c r="C137" s="6" t="s">
        <v>232</v>
      </c>
      <c r="D137" s="6" t="s">
        <v>233</v>
      </c>
      <c r="E137" s="6" t="s">
        <v>80</v>
      </c>
      <c r="F137" s="6">
        <v>33.5</v>
      </c>
      <c r="G137" s="6">
        <v>200</v>
      </c>
      <c r="H137" s="6">
        <f t="shared" si="2"/>
        <v>6700</v>
      </c>
      <c r="I137" s="6"/>
    </row>
    <row r="138" s="1" customFormat="1" ht="40" customHeight="1" spans="1:9">
      <c r="A138" s="6">
        <v>136</v>
      </c>
      <c r="B138" s="6" t="s">
        <v>183</v>
      </c>
      <c r="C138" s="6" t="s">
        <v>234</v>
      </c>
      <c r="D138" s="6" t="s">
        <v>35</v>
      </c>
      <c r="E138" s="6" t="s">
        <v>39</v>
      </c>
      <c r="F138" s="6">
        <v>13</v>
      </c>
      <c r="G138" s="6">
        <v>200</v>
      </c>
      <c r="H138" s="6">
        <f t="shared" si="2"/>
        <v>2600</v>
      </c>
      <c r="I138" s="6"/>
    </row>
    <row r="139" s="1" customFormat="1" ht="40" customHeight="1" spans="1:9">
      <c r="A139" s="6">
        <v>137</v>
      </c>
      <c r="B139" s="6" t="s">
        <v>183</v>
      </c>
      <c r="C139" s="6" t="s">
        <v>235</v>
      </c>
      <c r="D139" s="6" t="s">
        <v>18</v>
      </c>
      <c r="E139" s="6" t="s">
        <v>56</v>
      </c>
      <c r="F139" s="6">
        <v>25</v>
      </c>
      <c r="G139" s="6">
        <v>200</v>
      </c>
      <c r="H139" s="6">
        <f t="shared" si="2"/>
        <v>5000</v>
      </c>
      <c r="I139" s="6"/>
    </row>
    <row r="140" s="1" customFormat="1" ht="40" customHeight="1" spans="1:9">
      <c r="A140" s="6">
        <v>138</v>
      </c>
      <c r="B140" s="6" t="s">
        <v>183</v>
      </c>
      <c r="C140" s="6" t="s">
        <v>214</v>
      </c>
      <c r="D140" s="6" t="s">
        <v>52</v>
      </c>
      <c r="E140" s="6" t="s">
        <v>13</v>
      </c>
      <c r="F140" s="6">
        <v>8.5</v>
      </c>
      <c r="G140" s="6">
        <v>200</v>
      </c>
      <c r="H140" s="6">
        <f t="shared" si="2"/>
        <v>1700</v>
      </c>
      <c r="I140" s="6"/>
    </row>
    <row r="141" s="1" customFormat="1" ht="40" customHeight="1" spans="1:9">
      <c r="A141" s="6">
        <v>139</v>
      </c>
      <c r="B141" s="6" t="s">
        <v>183</v>
      </c>
      <c r="C141" s="6" t="s">
        <v>236</v>
      </c>
      <c r="D141" s="6" t="s">
        <v>237</v>
      </c>
      <c r="E141" s="6" t="s">
        <v>185</v>
      </c>
      <c r="F141" s="6">
        <v>35</v>
      </c>
      <c r="G141" s="6">
        <v>200</v>
      </c>
      <c r="H141" s="6">
        <f t="shared" si="2"/>
        <v>7000</v>
      </c>
      <c r="I141" s="6"/>
    </row>
    <row r="142" s="1" customFormat="1" ht="40" customHeight="1" spans="1:9">
      <c r="A142" s="6">
        <v>140</v>
      </c>
      <c r="B142" s="6" t="s">
        <v>183</v>
      </c>
      <c r="C142" s="6" t="s">
        <v>238</v>
      </c>
      <c r="D142" s="6" t="s">
        <v>30</v>
      </c>
      <c r="E142" s="6" t="s">
        <v>239</v>
      </c>
      <c r="F142" s="6">
        <v>28.5</v>
      </c>
      <c r="G142" s="6">
        <v>200</v>
      </c>
      <c r="H142" s="6">
        <f t="shared" si="2"/>
        <v>5700</v>
      </c>
      <c r="I142" s="6"/>
    </row>
    <row r="143" s="1" customFormat="1" ht="40" customHeight="1" spans="1:9">
      <c r="A143" s="6">
        <v>141</v>
      </c>
      <c r="B143" s="6" t="s">
        <v>183</v>
      </c>
      <c r="C143" s="6" t="s">
        <v>240</v>
      </c>
      <c r="D143" s="6" t="s">
        <v>38</v>
      </c>
      <c r="E143" s="6" t="s">
        <v>16</v>
      </c>
      <c r="F143" s="6">
        <v>40</v>
      </c>
      <c r="G143" s="6">
        <v>200</v>
      </c>
      <c r="H143" s="6">
        <f t="shared" si="2"/>
        <v>8000</v>
      </c>
      <c r="I143" s="6"/>
    </row>
    <row r="144" s="1" customFormat="1" ht="40" customHeight="1" spans="1:9">
      <c r="A144" s="6">
        <v>142</v>
      </c>
      <c r="B144" s="6" t="s">
        <v>183</v>
      </c>
      <c r="C144" s="6" t="s">
        <v>241</v>
      </c>
      <c r="D144" s="6" t="s">
        <v>242</v>
      </c>
      <c r="E144" s="6" t="s">
        <v>13</v>
      </c>
      <c r="F144" s="6">
        <v>2.5</v>
      </c>
      <c r="G144" s="6">
        <v>200</v>
      </c>
      <c r="H144" s="6">
        <f t="shared" si="2"/>
        <v>500</v>
      </c>
      <c r="I144" s="6"/>
    </row>
    <row r="145" s="1" customFormat="1" ht="40" customHeight="1" spans="1:9">
      <c r="A145" s="6">
        <v>143</v>
      </c>
      <c r="B145" s="6" t="s">
        <v>183</v>
      </c>
      <c r="C145" s="6" t="s">
        <v>243</v>
      </c>
      <c r="D145" s="6" t="s">
        <v>59</v>
      </c>
      <c r="E145" s="6" t="s">
        <v>167</v>
      </c>
      <c r="F145" s="6">
        <v>25</v>
      </c>
      <c r="G145" s="6">
        <v>200</v>
      </c>
      <c r="H145" s="6">
        <f t="shared" si="2"/>
        <v>5000</v>
      </c>
      <c r="I145" s="6"/>
    </row>
    <row r="146" s="1" customFormat="1" ht="40" customHeight="1" spans="1:9">
      <c r="A146" s="6">
        <v>144</v>
      </c>
      <c r="B146" s="6" t="s">
        <v>183</v>
      </c>
      <c r="C146" s="6" t="s">
        <v>244</v>
      </c>
      <c r="D146" s="6" t="s">
        <v>245</v>
      </c>
      <c r="E146" s="6" t="s">
        <v>246</v>
      </c>
      <c r="F146" s="6">
        <v>32</v>
      </c>
      <c r="G146" s="6">
        <v>200</v>
      </c>
      <c r="H146" s="6">
        <f t="shared" si="2"/>
        <v>6400</v>
      </c>
      <c r="I146" s="6"/>
    </row>
    <row r="147" s="1" customFormat="1" ht="40" customHeight="1" spans="1:9">
      <c r="A147" s="6">
        <v>145</v>
      </c>
      <c r="B147" s="6" t="s">
        <v>183</v>
      </c>
      <c r="C147" s="6" t="s">
        <v>247</v>
      </c>
      <c r="D147" s="6" t="s">
        <v>18</v>
      </c>
      <c r="E147" s="6" t="s">
        <v>48</v>
      </c>
      <c r="F147" s="6">
        <v>13.6</v>
      </c>
      <c r="G147" s="6">
        <v>200</v>
      </c>
      <c r="H147" s="6">
        <f t="shared" si="2"/>
        <v>2720</v>
      </c>
      <c r="I147" s="6"/>
    </row>
    <row r="148" s="1" customFormat="1" ht="40" customHeight="1" spans="1:9">
      <c r="A148" s="6">
        <v>146</v>
      </c>
      <c r="B148" s="6" t="s">
        <v>183</v>
      </c>
      <c r="C148" s="6" t="s">
        <v>248</v>
      </c>
      <c r="D148" s="6" t="s">
        <v>33</v>
      </c>
      <c r="E148" s="6" t="s">
        <v>19</v>
      </c>
      <c r="F148" s="6">
        <v>5</v>
      </c>
      <c r="G148" s="6">
        <v>200</v>
      </c>
      <c r="H148" s="6">
        <f t="shared" si="2"/>
        <v>1000</v>
      </c>
      <c r="I148" s="6"/>
    </row>
    <row r="149" s="1" customFormat="1" ht="40" customHeight="1" spans="1:9">
      <c r="A149" s="6">
        <v>147</v>
      </c>
      <c r="B149" s="7" t="s">
        <v>249</v>
      </c>
      <c r="C149" s="7" t="s">
        <v>250</v>
      </c>
      <c r="D149" s="6" t="s">
        <v>15</v>
      </c>
      <c r="E149" s="6" t="s">
        <v>22</v>
      </c>
      <c r="F149" s="17">
        <v>9</v>
      </c>
      <c r="G149" s="6">
        <v>200</v>
      </c>
      <c r="H149" s="6">
        <f t="shared" si="2"/>
        <v>1800</v>
      </c>
      <c r="I149" s="11"/>
    </row>
    <row r="150" s="1" customFormat="1" ht="40" customHeight="1" spans="1:9">
      <c r="A150" s="6">
        <v>148</v>
      </c>
      <c r="B150" s="7" t="s">
        <v>249</v>
      </c>
      <c r="C150" s="7" t="s">
        <v>251</v>
      </c>
      <c r="D150" s="6" t="s">
        <v>41</v>
      </c>
      <c r="E150" s="6" t="s">
        <v>252</v>
      </c>
      <c r="F150" s="17">
        <v>20</v>
      </c>
      <c r="G150" s="6">
        <v>200</v>
      </c>
      <c r="H150" s="6">
        <f t="shared" si="2"/>
        <v>4000</v>
      </c>
      <c r="I150" s="11"/>
    </row>
    <row r="151" s="1" customFormat="1" ht="40" customHeight="1" spans="1:9">
      <c r="A151" s="6">
        <v>149</v>
      </c>
      <c r="B151" s="7" t="s">
        <v>249</v>
      </c>
      <c r="C151" s="7" t="s">
        <v>253</v>
      </c>
      <c r="D151" s="6" t="s">
        <v>12</v>
      </c>
      <c r="E151" s="6" t="s">
        <v>109</v>
      </c>
      <c r="F151" s="17">
        <v>11</v>
      </c>
      <c r="G151" s="6">
        <v>200</v>
      </c>
      <c r="H151" s="6">
        <f t="shared" si="2"/>
        <v>2200</v>
      </c>
      <c r="I151" s="11"/>
    </row>
    <row r="152" s="1" customFormat="1" ht="40" customHeight="1" spans="1:9">
      <c r="A152" s="6">
        <v>150</v>
      </c>
      <c r="B152" s="7" t="s">
        <v>249</v>
      </c>
      <c r="C152" s="7" t="s">
        <v>254</v>
      </c>
      <c r="D152" s="6" t="s">
        <v>255</v>
      </c>
      <c r="E152" s="6" t="s">
        <v>256</v>
      </c>
      <c r="F152" s="17">
        <v>14.8</v>
      </c>
      <c r="G152" s="6">
        <v>200</v>
      </c>
      <c r="H152" s="6">
        <f t="shared" si="2"/>
        <v>2960</v>
      </c>
      <c r="I152" s="11"/>
    </row>
    <row r="153" s="1" customFormat="1" ht="40" customHeight="1" spans="1:9">
      <c r="A153" s="6">
        <v>151</v>
      </c>
      <c r="B153" s="7" t="s">
        <v>249</v>
      </c>
      <c r="C153" s="7" t="s">
        <v>257</v>
      </c>
      <c r="D153" s="6" t="s">
        <v>258</v>
      </c>
      <c r="E153" s="6" t="s">
        <v>60</v>
      </c>
      <c r="F153" s="17">
        <v>9</v>
      </c>
      <c r="G153" s="6">
        <v>200</v>
      </c>
      <c r="H153" s="6">
        <f t="shared" si="2"/>
        <v>1800</v>
      </c>
      <c r="I153" s="11"/>
    </row>
    <row r="154" s="1" customFormat="1" ht="40" customHeight="1" spans="1:9">
      <c r="A154" s="6">
        <v>152</v>
      </c>
      <c r="B154" s="6" t="s">
        <v>259</v>
      </c>
      <c r="C154" s="6" t="s">
        <v>260</v>
      </c>
      <c r="D154" s="6" t="s">
        <v>18</v>
      </c>
      <c r="E154" s="6" t="s">
        <v>95</v>
      </c>
      <c r="F154" s="6">
        <v>11</v>
      </c>
      <c r="G154" s="6">
        <v>200</v>
      </c>
      <c r="H154" s="6">
        <f t="shared" si="2"/>
        <v>2200</v>
      </c>
      <c r="I154" s="6"/>
    </row>
    <row r="155" s="1" customFormat="1" ht="40" customHeight="1" spans="1:9">
      <c r="A155" s="6">
        <v>153</v>
      </c>
      <c r="B155" s="6" t="s">
        <v>259</v>
      </c>
      <c r="C155" s="6" t="s">
        <v>261</v>
      </c>
      <c r="D155" s="6" t="s">
        <v>24</v>
      </c>
      <c r="E155" s="6" t="s">
        <v>262</v>
      </c>
      <c r="F155" s="6">
        <f>9+3.5+3.5+9</f>
        <v>25</v>
      </c>
      <c r="G155" s="6">
        <v>200</v>
      </c>
      <c r="H155" s="6">
        <f t="shared" si="2"/>
        <v>5000</v>
      </c>
      <c r="I155" s="6"/>
    </row>
    <row r="156" s="1" customFormat="1" ht="40" customHeight="1" spans="1:9">
      <c r="A156" s="6">
        <v>154</v>
      </c>
      <c r="B156" s="6" t="s">
        <v>259</v>
      </c>
      <c r="C156" s="6" t="s">
        <v>263</v>
      </c>
      <c r="D156" s="6" t="s">
        <v>62</v>
      </c>
      <c r="E156" s="6" t="s">
        <v>95</v>
      </c>
      <c r="F156" s="6">
        <v>13</v>
      </c>
      <c r="G156" s="6">
        <v>200</v>
      </c>
      <c r="H156" s="6">
        <f t="shared" si="2"/>
        <v>2600</v>
      </c>
      <c r="I156" s="6"/>
    </row>
    <row r="157" s="1" customFormat="1" ht="40" customHeight="1" spans="1:9">
      <c r="A157" s="6">
        <v>155</v>
      </c>
      <c r="B157" s="6" t="s">
        <v>259</v>
      </c>
      <c r="C157" s="6" t="s">
        <v>264</v>
      </c>
      <c r="D157" s="6" t="s">
        <v>18</v>
      </c>
      <c r="E157" s="6" t="s">
        <v>39</v>
      </c>
      <c r="F157" s="6">
        <f>3+18+6+5</f>
        <v>32</v>
      </c>
      <c r="G157" s="6">
        <v>200</v>
      </c>
      <c r="H157" s="6">
        <f t="shared" si="2"/>
        <v>6400</v>
      </c>
      <c r="I157" s="6"/>
    </row>
    <row r="158" s="1" customFormat="1" ht="40" customHeight="1" spans="1:9">
      <c r="A158" s="6">
        <v>156</v>
      </c>
      <c r="B158" s="6" t="s">
        <v>259</v>
      </c>
      <c r="C158" s="6" t="s">
        <v>265</v>
      </c>
      <c r="D158" s="6" t="s">
        <v>266</v>
      </c>
      <c r="E158" s="6" t="s">
        <v>267</v>
      </c>
      <c r="F158" s="6">
        <f>2.5+9+3+9+1.5</f>
        <v>25</v>
      </c>
      <c r="G158" s="6">
        <v>200</v>
      </c>
      <c r="H158" s="6">
        <f t="shared" si="2"/>
        <v>5000</v>
      </c>
      <c r="I158" s="6"/>
    </row>
    <row r="159" s="1" customFormat="1" ht="40" customHeight="1" spans="1:9">
      <c r="A159" s="6">
        <v>157</v>
      </c>
      <c r="B159" s="6" t="s">
        <v>259</v>
      </c>
      <c r="C159" s="6" t="s">
        <v>268</v>
      </c>
      <c r="D159" s="6" t="s">
        <v>62</v>
      </c>
      <c r="E159" s="6" t="s">
        <v>22</v>
      </c>
      <c r="F159" s="6">
        <v>20</v>
      </c>
      <c r="G159" s="6">
        <v>200</v>
      </c>
      <c r="H159" s="6">
        <f t="shared" si="2"/>
        <v>4000</v>
      </c>
      <c r="I159" s="6"/>
    </row>
    <row r="160" s="1" customFormat="1" ht="40" customHeight="1" spans="1:9">
      <c r="A160" s="6">
        <v>158</v>
      </c>
      <c r="B160" s="6" t="s">
        <v>259</v>
      </c>
      <c r="C160" s="6" t="s">
        <v>269</v>
      </c>
      <c r="D160" s="6" t="s">
        <v>270</v>
      </c>
      <c r="E160" s="6" t="s">
        <v>271</v>
      </c>
      <c r="F160" s="6">
        <v>6</v>
      </c>
      <c r="G160" s="6">
        <v>200</v>
      </c>
      <c r="H160" s="6">
        <f t="shared" si="2"/>
        <v>1200</v>
      </c>
      <c r="I160" s="6"/>
    </row>
    <row r="161" s="1" customFormat="1" ht="40" customHeight="1" spans="1:9">
      <c r="A161" s="6">
        <v>159</v>
      </c>
      <c r="B161" s="6" t="s">
        <v>259</v>
      </c>
      <c r="C161" s="6" t="s">
        <v>272</v>
      </c>
      <c r="D161" s="6" t="s">
        <v>18</v>
      </c>
      <c r="E161" s="6" t="s">
        <v>39</v>
      </c>
      <c r="F161" s="6">
        <f>7+7+5</f>
        <v>19</v>
      </c>
      <c r="G161" s="6">
        <v>200</v>
      </c>
      <c r="H161" s="6">
        <f t="shared" si="2"/>
        <v>3800</v>
      </c>
      <c r="I161" s="6"/>
    </row>
    <row r="162" s="1" customFormat="1" ht="40" customHeight="1" spans="1:9">
      <c r="A162" s="6">
        <v>160</v>
      </c>
      <c r="B162" s="6" t="s">
        <v>259</v>
      </c>
      <c r="C162" s="6" t="s">
        <v>273</v>
      </c>
      <c r="D162" s="6" t="s">
        <v>33</v>
      </c>
      <c r="E162" s="6" t="s">
        <v>274</v>
      </c>
      <c r="F162" s="6">
        <v>15</v>
      </c>
      <c r="G162" s="6">
        <v>200</v>
      </c>
      <c r="H162" s="6">
        <f t="shared" si="2"/>
        <v>3000</v>
      </c>
      <c r="I162" s="6"/>
    </row>
    <row r="163" s="1" customFormat="1" ht="40" customHeight="1" spans="1:9">
      <c r="A163" s="6">
        <v>161</v>
      </c>
      <c r="B163" s="6" t="s">
        <v>259</v>
      </c>
      <c r="C163" s="6" t="s">
        <v>275</v>
      </c>
      <c r="D163" s="6" t="s">
        <v>41</v>
      </c>
      <c r="E163" s="6" t="s">
        <v>39</v>
      </c>
      <c r="F163" s="6">
        <v>11</v>
      </c>
      <c r="G163" s="6">
        <v>200</v>
      </c>
      <c r="H163" s="6">
        <f t="shared" si="2"/>
        <v>2200</v>
      </c>
      <c r="I163" s="6"/>
    </row>
    <row r="164" s="1" customFormat="1" ht="40" customHeight="1" spans="1:9">
      <c r="A164" s="6">
        <v>162</v>
      </c>
      <c r="B164" s="6" t="s">
        <v>259</v>
      </c>
      <c r="C164" s="6" t="s">
        <v>276</v>
      </c>
      <c r="D164" s="6" t="s">
        <v>41</v>
      </c>
      <c r="E164" s="6" t="s">
        <v>277</v>
      </c>
      <c r="F164" s="6">
        <v>10</v>
      </c>
      <c r="G164" s="6">
        <v>200</v>
      </c>
      <c r="H164" s="6">
        <f t="shared" si="2"/>
        <v>2000</v>
      </c>
      <c r="I164" s="6"/>
    </row>
    <row r="165" s="1" customFormat="1" ht="40" customHeight="1" spans="1:9">
      <c r="A165" s="6">
        <v>163</v>
      </c>
      <c r="B165" s="6" t="s">
        <v>259</v>
      </c>
      <c r="C165" s="6" t="s">
        <v>278</v>
      </c>
      <c r="D165" s="6" t="s">
        <v>15</v>
      </c>
      <c r="E165" s="6" t="s">
        <v>155</v>
      </c>
      <c r="F165" s="6">
        <v>20</v>
      </c>
      <c r="G165" s="6">
        <v>200</v>
      </c>
      <c r="H165" s="6">
        <f t="shared" si="2"/>
        <v>4000</v>
      </c>
      <c r="I165" s="6"/>
    </row>
    <row r="166" s="1" customFormat="1" ht="40" customHeight="1" spans="1:9">
      <c r="A166" s="6">
        <v>164</v>
      </c>
      <c r="B166" s="6" t="s">
        <v>259</v>
      </c>
      <c r="C166" s="6" t="s">
        <v>279</v>
      </c>
      <c r="D166" s="6" t="s">
        <v>62</v>
      </c>
      <c r="E166" s="6" t="s">
        <v>252</v>
      </c>
      <c r="F166" s="6">
        <v>15</v>
      </c>
      <c r="G166" s="6">
        <v>200</v>
      </c>
      <c r="H166" s="6">
        <f t="shared" si="2"/>
        <v>3000</v>
      </c>
      <c r="I166" s="6"/>
    </row>
    <row r="167" s="1" customFormat="1" ht="40" customHeight="1" spans="1:9">
      <c r="A167" s="6">
        <v>165</v>
      </c>
      <c r="B167" s="6" t="s">
        <v>259</v>
      </c>
      <c r="C167" s="6" t="s">
        <v>280</v>
      </c>
      <c r="D167" s="6" t="s">
        <v>24</v>
      </c>
      <c r="E167" s="6" t="s">
        <v>50</v>
      </c>
      <c r="F167" s="6">
        <v>16.1</v>
      </c>
      <c r="G167" s="6">
        <v>200</v>
      </c>
      <c r="H167" s="6">
        <f t="shared" si="2"/>
        <v>3220</v>
      </c>
      <c r="I167" s="6"/>
    </row>
    <row r="168" s="1" customFormat="1" ht="40" customHeight="1" spans="1:9">
      <c r="A168" s="6">
        <v>166</v>
      </c>
      <c r="B168" s="6" t="s">
        <v>259</v>
      </c>
      <c r="C168" s="6" t="s">
        <v>281</v>
      </c>
      <c r="D168" s="6" t="s">
        <v>282</v>
      </c>
      <c r="E168" s="6" t="s">
        <v>283</v>
      </c>
      <c r="F168" s="6">
        <v>12</v>
      </c>
      <c r="G168" s="6">
        <v>200</v>
      </c>
      <c r="H168" s="6">
        <f t="shared" si="2"/>
        <v>2400</v>
      </c>
      <c r="I168" s="6"/>
    </row>
    <row r="169" s="1" customFormat="1" ht="40" customHeight="1" spans="1:9">
      <c r="A169" s="6">
        <v>167</v>
      </c>
      <c r="B169" s="6" t="s">
        <v>259</v>
      </c>
      <c r="C169" s="6" t="s">
        <v>284</v>
      </c>
      <c r="D169" s="6" t="s">
        <v>237</v>
      </c>
      <c r="E169" s="6" t="s">
        <v>99</v>
      </c>
      <c r="F169" s="6">
        <f>1.5+5+6.5+15+3</f>
        <v>31</v>
      </c>
      <c r="G169" s="6">
        <v>200</v>
      </c>
      <c r="H169" s="6">
        <f t="shared" si="2"/>
        <v>6200</v>
      </c>
      <c r="I169" s="6"/>
    </row>
    <row r="170" s="1" customFormat="1" ht="40" customHeight="1" spans="1:9">
      <c r="A170" s="6">
        <v>168</v>
      </c>
      <c r="B170" s="6" t="s">
        <v>259</v>
      </c>
      <c r="C170" s="6" t="s">
        <v>285</v>
      </c>
      <c r="D170" s="6" t="s">
        <v>52</v>
      </c>
      <c r="E170" s="6" t="s">
        <v>36</v>
      </c>
      <c r="F170" s="6">
        <f>3.5+4.2+7+4+6.5</f>
        <v>25.2</v>
      </c>
      <c r="G170" s="6">
        <v>200</v>
      </c>
      <c r="H170" s="6">
        <f t="shared" si="2"/>
        <v>5040</v>
      </c>
      <c r="I170" s="6"/>
    </row>
    <row r="171" s="1" customFormat="1" ht="40" customHeight="1" spans="1:9">
      <c r="A171" s="6">
        <v>169</v>
      </c>
      <c r="B171" s="6" t="s">
        <v>259</v>
      </c>
      <c r="C171" s="6" t="s">
        <v>286</v>
      </c>
      <c r="D171" s="6" t="s">
        <v>18</v>
      </c>
      <c r="E171" s="6" t="s">
        <v>19</v>
      </c>
      <c r="F171" s="6">
        <f>3+6.7+7.7+2.5+4.5+4</f>
        <v>28.4</v>
      </c>
      <c r="G171" s="6">
        <v>200</v>
      </c>
      <c r="H171" s="6">
        <f t="shared" si="2"/>
        <v>5680</v>
      </c>
      <c r="I171" s="6"/>
    </row>
    <row r="172" s="1" customFormat="1" ht="40" customHeight="1" spans="1:9">
      <c r="A172" s="6">
        <v>170</v>
      </c>
      <c r="B172" s="6" t="s">
        <v>259</v>
      </c>
      <c r="C172" s="6" t="s">
        <v>287</v>
      </c>
      <c r="D172" s="6" t="s">
        <v>288</v>
      </c>
      <c r="E172" s="6" t="s">
        <v>289</v>
      </c>
      <c r="F172" s="6">
        <v>19</v>
      </c>
      <c r="G172" s="6">
        <v>200</v>
      </c>
      <c r="H172" s="6">
        <f t="shared" si="2"/>
        <v>3800</v>
      </c>
      <c r="I172" s="6"/>
    </row>
    <row r="173" s="1" customFormat="1" ht="40" customHeight="1" spans="1:9">
      <c r="A173" s="6">
        <v>171</v>
      </c>
      <c r="B173" s="6" t="s">
        <v>259</v>
      </c>
      <c r="C173" s="6" t="s">
        <v>290</v>
      </c>
      <c r="D173" s="6" t="s">
        <v>24</v>
      </c>
      <c r="E173" s="6" t="s">
        <v>291</v>
      </c>
      <c r="F173" s="6">
        <v>15</v>
      </c>
      <c r="G173" s="6">
        <v>200</v>
      </c>
      <c r="H173" s="6">
        <f t="shared" si="2"/>
        <v>3000</v>
      </c>
      <c r="I173" s="6"/>
    </row>
    <row r="174" s="1" customFormat="1" ht="40" customHeight="1" spans="1:9">
      <c r="A174" s="6">
        <v>172</v>
      </c>
      <c r="B174" s="6" t="s">
        <v>259</v>
      </c>
      <c r="C174" s="6" t="s">
        <v>292</v>
      </c>
      <c r="D174" s="6" t="s">
        <v>293</v>
      </c>
      <c r="E174" s="6" t="s">
        <v>80</v>
      </c>
      <c r="F174" s="6">
        <f>5+7+6+2</f>
        <v>20</v>
      </c>
      <c r="G174" s="6">
        <v>200</v>
      </c>
      <c r="H174" s="6">
        <f t="shared" si="2"/>
        <v>4000</v>
      </c>
      <c r="I174" s="6"/>
    </row>
    <row r="175" s="1" customFormat="1" ht="40" customHeight="1" spans="1:9">
      <c r="A175" s="6">
        <v>173</v>
      </c>
      <c r="B175" s="6" t="s">
        <v>259</v>
      </c>
      <c r="C175" s="6" t="s">
        <v>294</v>
      </c>
      <c r="D175" s="6" t="s">
        <v>242</v>
      </c>
      <c r="E175" s="6" t="s">
        <v>277</v>
      </c>
      <c r="F175" s="6">
        <f>8+4+13</f>
        <v>25</v>
      </c>
      <c r="G175" s="6">
        <v>200</v>
      </c>
      <c r="H175" s="6">
        <f t="shared" si="2"/>
        <v>5000</v>
      </c>
      <c r="I175" s="6"/>
    </row>
    <row r="176" s="1" customFormat="1" ht="40" customHeight="1" spans="1:9">
      <c r="A176" s="6">
        <v>174</v>
      </c>
      <c r="B176" s="6" t="s">
        <v>259</v>
      </c>
      <c r="C176" s="6" t="s">
        <v>295</v>
      </c>
      <c r="D176" s="6" t="s">
        <v>33</v>
      </c>
      <c r="E176" s="6" t="s">
        <v>155</v>
      </c>
      <c r="F176" s="6">
        <v>20</v>
      </c>
      <c r="G176" s="6">
        <v>200</v>
      </c>
      <c r="H176" s="6">
        <f t="shared" si="2"/>
        <v>4000</v>
      </c>
      <c r="I176" s="6"/>
    </row>
    <row r="177" s="1" customFormat="1" ht="40" customHeight="1" spans="1:9">
      <c r="A177" s="6">
        <v>175</v>
      </c>
      <c r="B177" s="6" t="s">
        <v>259</v>
      </c>
      <c r="C177" s="6" t="s">
        <v>296</v>
      </c>
      <c r="D177" s="6" t="s">
        <v>21</v>
      </c>
      <c r="E177" s="6" t="s">
        <v>22</v>
      </c>
      <c r="F177" s="6">
        <f>5.7+2.78+4.13+5.19</f>
        <v>17.8</v>
      </c>
      <c r="G177" s="6">
        <v>200</v>
      </c>
      <c r="H177" s="6">
        <f t="shared" si="2"/>
        <v>3560</v>
      </c>
      <c r="I177" s="6"/>
    </row>
    <row r="178" s="1" customFormat="1" ht="40" customHeight="1" spans="1:9">
      <c r="A178" s="6">
        <v>176</v>
      </c>
      <c r="B178" s="6" t="s">
        <v>259</v>
      </c>
      <c r="C178" s="6" t="s">
        <v>297</v>
      </c>
      <c r="D178" s="6" t="s">
        <v>298</v>
      </c>
      <c r="E178" s="6" t="s">
        <v>13</v>
      </c>
      <c r="F178" s="6">
        <v>15</v>
      </c>
      <c r="G178" s="6">
        <v>200</v>
      </c>
      <c r="H178" s="6">
        <f t="shared" si="2"/>
        <v>3000</v>
      </c>
      <c r="I178" s="6"/>
    </row>
    <row r="179" s="1" customFormat="1" ht="40" customHeight="1" spans="1:9">
      <c r="A179" s="6">
        <v>177</v>
      </c>
      <c r="B179" s="6" t="s">
        <v>259</v>
      </c>
      <c r="C179" s="6" t="s">
        <v>299</v>
      </c>
      <c r="D179" s="6" t="s">
        <v>300</v>
      </c>
      <c r="E179" s="6" t="s">
        <v>50</v>
      </c>
      <c r="F179" s="6">
        <v>11.5</v>
      </c>
      <c r="G179" s="6">
        <v>200</v>
      </c>
      <c r="H179" s="6">
        <f t="shared" si="2"/>
        <v>2300</v>
      </c>
      <c r="I179" s="6"/>
    </row>
    <row r="180" s="1" customFormat="1" ht="40" customHeight="1" spans="1:9">
      <c r="A180" s="6">
        <v>178</v>
      </c>
      <c r="B180" s="6" t="s">
        <v>259</v>
      </c>
      <c r="C180" s="6" t="s">
        <v>301</v>
      </c>
      <c r="D180" s="6" t="s">
        <v>52</v>
      </c>
      <c r="E180" s="6" t="s">
        <v>22</v>
      </c>
      <c r="F180" s="6">
        <v>24.5</v>
      </c>
      <c r="G180" s="6">
        <v>200</v>
      </c>
      <c r="H180" s="6">
        <f t="shared" si="2"/>
        <v>4900</v>
      </c>
      <c r="I180" s="6"/>
    </row>
    <row r="181" s="1" customFormat="1" ht="40" customHeight="1" spans="1:9">
      <c r="A181" s="6">
        <v>179</v>
      </c>
      <c r="B181" s="6" t="s">
        <v>259</v>
      </c>
      <c r="C181" s="6" t="s">
        <v>302</v>
      </c>
      <c r="D181" s="6" t="s">
        <v>62</v>
      </c>
      <c r="E181" s="6" t="s">
        <v>39</v>
      </c>
      <c r="F181" s="6">
        <v>10</v>
      </c>
      <c r="G181" s="6">
        <v>200</v>
      </c>
      <c r="H181" s="6">
        <f t="shared" si="2"/>
        <v>2000</v>
      </c>
      <c r="I181" s="6"/>
    </row>
    <row r="182" s="1" customFormat="1" ht="40" customHeight="1" spans="1:9">
      <c r="A182" s="6">
        <v>180</v>
      </c>
      <c r="B182" s="6" t="s">
        <v>259</v>
      </c>
      <c r="C182" s="6" t="s">
        <v>303</v>
      </c>
      <c r="D182" s="6" t="s">
        <v>62</v>
      </c>
      <c r="E182" s="6" t="s">
        <v>39</v>
      </c>
      <c r="F182" s="6">
        <v>15.5</v>
      </c>
      <c r="G182" s="6">
        <v>200</v>
      </c>
      <c r="H182" s="6">
        <f t="shared" si="2"/>
        <v>3100</v>
      </c>
      <c r="I182" s="6"/>
    </row>
    <row r="183" s="1" customFormat="1" ht="40" customHeight="1" spans="1:9">
      <c r="A183" s="6">
        <v>181</v>
      </c>
      <c r="B183" s="6" t="s">
        <v>259</v>
      </c>
      <c r="C183" s="6" t="s">
        <v>304</v>
      </c>
      <c r="D183" s="6" t="s">
        <v>305</v>
      </c>
      <c r="E183" s="6" t="s">
        <v>95</v>
      </c>
      <c r="F183" s="6">
        <f>9+5+7+4</f>
        <v>25</v>
      </c>
      <c r="G183" s="6">
        <v>200</v>
      </c>
      <c r="H183" s="6">
        <f t="shared" si="2"/>
        <v>5000</v>
      </c>
      <c r="I183" s="6"/>
    </row>
    <row r="184" s="1" customFormat="1" ht="40" customHeight="1" spans="1:9">
      <c r="A184" s="6">
        <v>182</v>
      </c>
      <c r="B184" s="6" t="s">
        <v>259</v>
      </c>
      <c r="C184" s="6" t="s">
        <v>306</v>
      </c>
      <c r="D184" s="6" t="s">
        <v>266</v>
      </c>
      <c r="E184" s="6" t="s">
        <v>39</v>
      </c>
      <c r="F184" s="6">
        <f>5+2+3+3</f>
        <v>13</v>
      </c>
      <c r="G184" s="6">
        <v>200</v>
      </c>
      <c r="H184" s="6">
        <f t="shared" si="2"/>
        <v>2600</v>
      </c>
      <c r="I184" s="6"/>
    </row>
    <row r="185" s="1" customFormat="1" ht="40" customHeight="1" spans="1:9">
      <c r="A185" s="6">
        <v>183</v>
      </c>
      <c r="B185" s="6" t="s">
        <v>259</v>
      </c>
      <c r="C185" s="6" t="s">
        <v>307</v>
      </c>
      <c r="D185" s="6" t="s">
        <v>33</v>
      </c>
      <c r="E185" s="6" t="s">
        <v>308</v>
      </c>
      <c r="F185" s="6">
        <v>27</v>
      </c>
      <c r="G185" s="6">
        <v>200</v>
      </c>
      <c r="H185" s="6">
        <f t="shared" si="2"/>
        <v>5400</v>
      </c>
      <c r="I185" s="6"/>
    </row>
    <row r="186" s="1" customFormat="1" ht="40" customHeight="1" spans="1:9">
      <c r="A186" s="6">
        <v>184</v>
      </c>
      <c r="B186" s="6" t="s">
        <v>259</v>
      </c>
      <c r="C186" s="6" t="s">
        <v>309</v>
      </c>
      <c r="D186" s="21" t="s">
        <v>12</v>
      </c>
      <c r="E186" s="6" t="s">
        <v>13</v>
      </c>
      <c r="F186" s="6">
        <v>18</v>
      </c>
      <c r="G186" s="6">
        <v>200</v>
      </c>
      <c r="H186" s="6">
        <f t="shared" si="2"/>
        <v>3600</v>
      </c>
      <c r="I186" s="6"/>
    </row>
    <row r="187" s="1" customFormat="1" ht="40" customHeight="1" spans="1:9">
      <c r="A187" s="6">
        <v>185</v>
      </c>
      <c r="B187" s="6" t="s">
        <v>259</v>
      </c>
      <c r="C187" s="6" t="s">
        <v>310</v>
      </c>
      <c r="D187" s="6" t="s">
        <v>33</v>
      </c>
      <c r="E187" s="6" t="s">
        <v>48</v>
      </c>
      <c r="F187" s="6">
        <f>15+8+9</f>
        <v>32</v>
      </c>
      <c r="G187" s="6">
        <v>200</v>
      </c>
      <c r="H187" s="6">
        <f t="shared" si="2"/>
        <v>6400</v>
      </c>
      <c r="I187" s="6"/>
    </row>
    <row r="188" s="1" customFormat="1" ht="40" customHeight="1" spans="1:9">
      <c r="A188" s="6">
        <v>186</v>
      </c>
      <c r="B188" s="6" t="s">
        <v>259</v>
      </c>
      <c r="C188" s="6" t="s">
        <v>311</v>
      </c>
      <c r="D188" s="6" t="s">
        <v>24</v>
      </c>
      <c r="E188" s="6" t="s">
        <v>312</v>
      </c>
      <c r="F188" s="6">
        <v>20</v>
      </c>
      <c r="G188" s="6">
        <v>200</v>
      </c>
      <c r="H188" s="6">
        <f t="shared" si="2"/>
        <v>4000</v>
      </c>
      <c r="I188" s="6"/>
    </row>
    <row r="189" s="1" customFormat="1" ht="40" customHeight="1" spans="1:9">
      <c r="A189" s="6">
        <v>187</v>
      </c>
      <c r="B189" s="6" t="s">
        <v>259</v>
      </c>
      <c r="C189" s="6" t="s">
        <v>313</v>
      </c>
      <c r="D189" s="6" t="s">
        <v>24</v>
      </c>
      <c r="E189" s="6" t="s">
        <v>22</v>
      </c>
      <c r="F189" s="6">
        <v>15</v>
      </c>
      <c r="G189" s="6">
        <v>200</v>
      </c>
      <c r="H189" s="6">
        <f t="shared" si="2"/>
        <v>3000</v>
      </c>
      <c r="I189" s="6"/>
    </row>
    <row r="190" s="1" customFormat="1" ht="40" customHeight="1" spans="1:9">
      <c r="A190" s="6">
        <v>188</v>
      </c>
      <c r="B190" s="6" t="s">
        <v>259</v>
      </c>
      <c r="C190" s="6" t="s">
        <v>314</v>
      </c>
      <c r="D190" s="6" t="s">
        <v>18</v>
      </c>
      <c r="E190" s="6" t="s">
        <v>131</v>
      </c>
      <c r="F190" s="6">
        <v>16</v>
      </c>
      <c r="G190" s="6">
        <v>200</v>
      </c>
      <c r="H190" s="6">
        <f t="shared" si="2"/>
        <v>3200</v>
      </c>
      <c r="I190" s="6"/>
    </row>
    <row r="191" s="1" customFormat="1" ht="40" customHeight="1" spans="1:9">
      <c r="A191" s="6">
        <v>189</v>
      </c>
      <c r="B191" s="6" t="s">
        <v>259</v>
      </c>
      <c r="C191" s="6" t="s">
        <v>315</v>
      </c>
      <c r="D191" s="6" t="s">
        <v>266</v>
      </c>
      <c r="E191" s="6" t="s">
        <v>84</v>
      </c>
      <c r="F191" s="6">
        <v>23</v>
      </c>
      <c r="G191" s="6">
        <v>200</v>
      </c>
      <c r="H191" s="6">
        <f t="shared" si="2"/>
        <v>4600</v>
      </c>
      <c r="I191" s="6"/>
    </row>
    <row r="192" s="1" customFormat="1" ht="40" customHeight="1" spans="1:9">
      <c r="A192" s="6">
        <v>190</v>
      </c>
      <c r="B192" s="6" t="s">
        <v>259</v>
      </c>
      <c r="C192" s="6" t="s">
        <v>316</v>
      </c>
      <c r="D192" s="6" t="s">
        <v>317</v>
      </c>
      <c r="E192" s="6" t="s">
        <v>262</v>
      </c>
      <c r="F192" s="6">
        <v>12</v>
      </c>
      <c r="G192" s="6">
        <v>200</v>
      </c>
      <c r="H192" s="6">
        <f t="shared" si="2"/>
        <v>2400</v>
      </c>
      <c r="I192" s="6"/>
    </row>
    <row r="193" s="1" customFormat="1" ht="40" customHeight="1" spans="1:9">
      <c r="A193" s="6">
        <v>191</v>
      </c>
      <c r="B193" s="6" t="s">
        <v>259</v>
      </c>
      <c r="C193" s="6" t="s">
        <v>318</v>
      </c>
      <c r="D193" s="6" t="s">
        <v>62</v>
      </c>
      <c r="E193" s="6" t="s">
        <v>84</v>
      </c>
      <c r="F193" s="6">
        <v>15</v>
      </c>
      <c r="G193" s="6">
        <v>200</v>
      </c>
      <c r="H193" s="6">
        <f t="shared" si="2"/>
        <v>3000</v>
      </c>
      <c r="I193" s="6"/>
    </row>
    <row r="194" s="1" customFormat="1" ht="40" customHeight="1" spans="1:9">
      <c r="A194" s="6">
        <v>192</v>
      </c>
      <c r="B194" s="6" t="s">
        <v>259</v>
      </c>
      <c r="C194" s="6" t="s">
        <v>319</v>
      </c>
      <c r="D194" s="6" t="s">
        <v>24</v>
      </c>
      <c r="E194" s="6" t="s">
        <v>56</v>
      </c>
      <c r="F194" s="6">
        <v>25</v>
      </c>
      <c r="G194" s="6">
        <v>200</v>
      </c>
      <c r="H194" s="6">
        <f t="shared" si="2"/>
        <v>5000</v>
      </c>
      <c r="I194" s="6"/>
    </row>
    <row r="195" s="1" customFormat="1" ht="40" customHeight="1" spans="1:9">
      <c r="A195" s="6">
        <v>193</v>
      </c>
      <c r="B195" s="6" t="s">
        <v>259</v>
      </c>
      <c r="C195" s="6" t="s">
        <v>320</v>
      </c>
      <c r="D195" s="6" t="s">
        <v>106</v>
      </c>
      <c r="E195" s="6" t="s">
        <v>19</v>
      </c>
      <c r="F195" s="6">
        <v>15</v>
      </c>
      <c r="G195" s="6">
        <v>200</v>
      </c>
      <c r="H195" s="6">
        <f t="shared" ref="H195:H198" si="3">G195*F195</f>
        <v>3000</v>
      </c>
      <c r="I195" s="6"/>
    </row>
    <row r="196" s="1" customFormat="1" ht="40" customHeight="1" spans="1:9">
      <c r="A196" s="6">
        <v>194</v>
      </c>
      <c r="B196" s="7" t="s">
        <v>321</v>
      </c>
      <c r="C196" s="7" t="s">
        <v>322</v>
      </c>
      <c r="D196" s="6" t="s">
        <v>270</v>
      </c>
      <c r="E196" s="6" t="s">
        <v>60</v>
      </c>
      <c r="F196" s="17">
        <v>19</v>
      </c>
      <c r="G196" s="6">
        <v>200</v>
      </c>
      <c r="H196" s="6">
        <f t="shared" si="3"/>
        <v>3800</v>
      </c>
      <c r="I196" s="6"/>
    </row>
    <row r="197" s="1" customFormat="1" ht="40" customHeight="1" spans="1:9">
      <c r="A197" s="6">
        <v>195</v>
      </c>
      <c r="B197" s="11" t="s">
        <v>323</v>
      </c>
      <c r="C197" s="11" t="s">
        <v>324</v>
      </c>
      <c r="D197" s="7" t="s">
        <v>59</v>
      </c>
      <c r="E197" s="7" t="s">
        <v>325</v>
      </c>
      <c r="F197" s="11">
        <v>18</v>
      </c>
      <c r="G197" s="6">
        <v>200</v>
      </c>
      <c r="H197" s="6">
        <f t="shared" si="3"/>
        <v>3600</v>
      </c>
      <c r="I197" s="11"/>
    </row>
    <row r="198" s="1" customFormat="1" ht="40" customHeight="1" spans="1:9">
      <c r="A198" s="6">
        <v>196</v>
      </c>
      <c r="B198" s="11" t="s">
        <v>323</v>
      </c>
      <c r="C198" s="11" t="s">
        <v>326</v>
      </c>
      <c r="D198" s="10" t="s">
        <v>327</v>
      </c>
      <c r="E198" s="10" t="s">
        <v>145</v>
      </c>
      <c r="F198" s="11">
        <v>5</v>
      </c>
      <c r="G198" s="6">
        <v>200</v>
      </c>
      <c r="H198" s="6">
        <f t="shared" si="3"/>
        <v>1000</v>
      </c>
      <c r="I198" s="11"/>
    </row>
    <row r="199" s="1" customFormat="1" ht="40" customHeight="1" spans="1:9">
      <c r="A199" s="22" t="s">
        <v>328</v>
      </c>
      <c r="B199" s="23"/>
      <c r="C199" s="20"/>
      <c r="D199" s="11"/>
      <c r="E199" s="11"/>
      <c r="F199" s="11">
        <f>SUM(F3:F198)</f>
        <v>4190.5</v>
      </c>
      <c r="G199" s="11"/>
      <c r="H199" s="11">
        <f>SUM(H3:H198)</f>
        <v>838100</v>
      </c>
      <c r="I199" s="11"/>
    </row>
  </sheetData>
  <mergeCells count="2">
    <mergeCell ref="A1:I1"/>
    <mergeCell ref="A199:C199"/>
  </mergeCells>
  <pageMargins left="0.235416666666667" right="0.196527777777778" top="0.235416666666667" bottom="0.15625" header="0.196527777777778" footer="0.0777777777777778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13"/>
  <sheetViews>
    <sheetView workbookViewId="0">
      <selection activeCell="A7" sqref="$A1:$XFD113"/>
    </sheetView>
  </sheetViews>
  <sheetFormatPr defaultColWidth="9" defaultRowHeight="13.5"/>
  <cols>
    <col min="1" max="1" width="8.75833333333333" style="16" customWidth="1"/>
    <col min="2" max="2" width="11.1333333333333" style="16" customWidth="1"/>
    <col min="3" max="3" width="12.65" style="16" customWidth="1"/>
    <col min="4" max="4" width="26.3916666666667" style="16" customWidth="1"/>
    <col min="5" max="5" width="28.6416666666667" style="16" customWidth="1"/>
    <col min="6" max="6" width="12.75" style="16" customWidth="1"/>
    <col min="7" max="8" width="11.75" style="16" customWidth="1"/>
    <col min="9" max="9" width="8.75" style="16" customWidth="1"/>
    <col min="10" max="16384" width="9" style="16"/>
  </cols>
  <sheetData>
    <row r="1" s="1" customFormat="1" ht="40" customHeight="1" spans="1:9">
      <c r="A1" s="4" t="s">
        <v>329</v>
      </c>
      <c r="B1" s="4"/>
      <c r="C1" s="4"/>
      <c r="D1" s="4"/>
      <c r="E1" s="4"/>
      <c r="F1" s="4"/>
      <c r="G1" s="4"/>
      <c r="H1" s="4"/>
      <c r="I1" s="4"/>
    </row>
    <row r="2" s="1" customFormat="1" ht="40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1" customFormat="1" ht="40" customHeight="1" spans="1:9">
      <c r="A3" s="6">
        <v>1</v>
      </c>
      <c r="B3" s="6" t="s">
        <v>10</v>
      </c>
      <c r="C3" s="6" t="s">
        <v>11</v>
      </c>
      <c r="D3" s="6" t="s">
        <v>12</v>
      </c>
      <c r="E3" s="6" t="s">
        <v>13</v>
      </c>
      <c r="F3" s="6">
        <v>17.8</v>
      </c>
      <c r="G3" s="6">
        <v>150</v>
      </c>
      <c r="H3" s="6">
        <f t="shared" ref="H3:H66" si="0">G3*F3</f>
        <v>2670</v>
      </c>
      <c r="I3" s="6"/>
    </row>
    <row r="4" s="1" customFormat="1" ht="40" customHeight="1" spans="1:9">
      <c r="A4" s="6">
        <v>2</v>
      </c>
      <c r="B4" s="6" t="s">
        <v>10</v>
      </c>
      <c r="C4" s="6" t="s">
        <v>14</v>
      </c>
      <c r="D4" s="6" t="s">
        <v>15</v>
      </c>
      <c r="E4" s="6" t="s">
        <v>16</v>
      </c>
      <c r="F4" s="6">
        <v>5</v>
      </c>
      <c r="G4" s="6">
        <v>150</v>
      </c>
      <c r="H4" s="6">
        <f t="shared" si="0"/>
        <v>750</v>
      </c>
      <c r="I4" s="6"/>
    </row>
    <row r="5" s="1" customFormat="1" ht="40" customHeight="1" spans="1:9">
      <c r="A5" s="6">
        <v>3</v>
      </c>
      <c r="B5" s="6" t="s">
        <v>10</v>
      </c>
      <c r="C5" s="6" t="s">
        <v>26</v>
      </c>
      <c r="D5" s="6" t="s">
        <v>27</v>
      </c>
      <c r="E5" s="6" t="s">
        <v>28</v>
      </c>
      <c r="F5" s="6">
        <v>5</v>
      </c>
      <c r="G5" s="6">
        <v>150</v>
      </c>
      <c r="H5" s="6">
        <f t="shared" si="0"/>
        <v>750</v>
      </c>
      <c r="I5" s="6"/>
    </row>
    <row r="6" s="1" customFormat="1" ht="40" customHeight="1" spans="1:9">
      <c r="A6" s="6">
        <v>4</v>
      </c>
      <c r="B6" s="6" t="s">
        <v>10</v>
      </c>
      <c r="C6" s="6" t="s">
        <v>29</v>
      </c>
      <c r="D6" s="6" t="s">
        <v>30</v>
      </c>
      <c r="E6" s="6" t="s">
        <v>31</v>
      </c>
      <c r="F6" s="6">
        <v>8</v>
      </c>
      <c r="G6" s="6">
        <v>150</v>
      </c>
      <c r="H6" s="6">
        <f t="shared" si="0"/>
        <v>1200</v>
      </c>
      <c r="I6" s="6"/>
    </row>
    <row r="7" s="1" customFormat="1" ht="40" customHeight="1" spans="1:9">
      <c r="A7" s="6">
        <v>5</v>
      </c>
      <c r="B7" s="6" t="s">
        <v>10</v>
      </c>
      <c r="C7" s="6" t="s">
        <v>34</v>
      </c>
      <c r="D7" s="6" t="s">
        <v>35</v>
      </c>
      <c r="E7" s="6" t="s">
        <v>36</v>
      </c>
      <c r="F7" s="6">
        <v>2</v>
      </c>
      <c r="G7" s="6">
        <v>150</v>
      </c>
      <c r="H7" s="6">
        <f t="shared" si="0"/>
        <v>300</v>
      </c>
      <c r="I7" s="6"/>
    </row>
    <row r="8" s="1" customFormat="1" ht="40" customHeight="1" spans="1:9">
      <c r="A8" s="6">
        <v>6</v>
      </c>
      <c r="B8" s="6" t="s">
        <v>10</v>
      </c>
      <c r="C8" s="6" t="s">
        <v>37</v>
      </c>
      <c r="D8" s="6" t="s">
        <v>38</v>
      </c>
      <c r="E8" s="6" t="s">
        <v>39</v>
      </c>
      <c r="F8" s="6">
        <v>6</v>
      </c>
      <c r="G8" s="6">
        <v>150</v>
      </c>
      <c r="H8" s="6">
        <f t="shared" si="0"/>
        <v>900</v>
      </c>
      <c r="I8" s="6"/>
    </row>
    <row r="9" s="1" customFormat="1" ht="40" customHeight="1" spans="1:9">
      <c r="A9" s="6">
        <v>7</v>
      </c>
      <c r="B9" s="6" t="s">
        <v>10</v>
      </c>
      <c r="C9" s="6" t="s">
        <v>40</v>
      </c>
      <c r="D9" s="6" t="s">
        <v>41</v>
      </c>
      <c r="E9" s="6" t="s">
        <v>42</v>
      </c>
      <c r="F9" s="6">
        <v>13.6</v>
      </c>
      <c r="G9" s="6">
        <v>150</v>
      </c>
      <c r="H9" s="6">
        <f t="shared" si="0"/>
        <v>2040</v>
      </c>
      <c r="I9" s="6"/>
    </row>
    <row r="10" s="1" customFormat="1" ht="40" customHeight="1" spans="1:9">
      <c r="A10" s="6">
        <v>8</v>
      </c>
      <c r="B10" s="6" t="s">
        <v>10</v>
      </c>
      <c r="C10" s="6" t="s">
        <v>46</v>
      </c>
      <c r="D10" s="6" t="s">
        <v>18</v>
      </c>
      <c r="E10" s="6" t="s">
        <v>19</v>
      </c>
      <c r="F10" s="6">
        <v>2.5</v>
      </c>
      <c r="G10" s="6">
        <v>150</v>
      </c>
      <c r="H10" s="6">
        <f t="shared" si="0"/>
        <v>375</v>
      </c>
      <c r="I10" s="6"/>
    </row>
    <row r="11" s="1" customFormat="1" ht="40" customHeight="1" spans="1:9">
      <c r="A11" s="6">
        <v>9</v>
      </c>
      <c r="B11" s="6" t="s">
        <v>10</v>
      </c>
      <c r="C11" s="6" t="s">
        <v>47</v>
      </c>
      <c r="D11" s="6" t="s">
        <v>30</v>
      </c>
      <c r="E11" s="6" t="s">
        <v>48</v>
      </c>
      <c r="F11" s="6">
        <v>2</v>
      </c>
      <c r="G11" s="6">
        <v>150</v>
      </c>
      <c r="H11" s="6">
        <f t="shared" si="0"/>
        <v>300</v>
      </c>
      <c r="I11" s="6"/>
    </row>
    <row r="12" s="1" customFormat="1" ht="40" customHeight="1" spans="1:9">
      <c r="A12" s="6">
        <v>10</v>
      </c>
      <c r="B12" s="6" t="s">
        <v>10</v>
      </c>
      <c r="C12" s="6" t="s">
        <v>55</v>
      </c>
      <c r="D12" s="6" t="s">
        <v>12</v>
      </c>
      <c r="E12" s="6" t="s">
        <v>56</v>
      </c>
      <c r="F12" s="6">
        <v>2.5</v>
      </c>
      <c r="G12" s="6">
        <v>150</v>
      </c>
      <c r="H12" s="6">
        <f t="shared" si="0"/>
        <v>375</v>
      </c>
      <c r="I12" s="6"/>
    </row>
    <row r="13" s="1" customFormat="1" ht="40" customHeight="1" spans="1:9">
      <c r="A13" s="6">
        <v>11</v>
      </c>
      <c r="B13" s="6" t="s">
        <v>10</v>
      </c>
      <c r="C13" s="6" t="s">
        <v>67</v>
      </c>
      <c r="D13" s="6" t="s">
        <v>38</v>
      </c>
      <c r="E13" s="6" t="s">
        <v>13</v>
      </c>
      <c r="F13" s="6">
        <v>4</v>
      </c>
      <c r="G13" s="6">
        <v>150</v>
      </c>
      <c r="H13" s="6">
        <f t="shared" si="0"/>
        <v>600</v>
      </c>
      <c r="I13" s="6"/>
    </row>
    <row r="14" s="1" customFormat="1" ht="40" customHeight="1" spans="1:9">
      <c r="A14" s="6">
        <v>12</v>
      </c>
      <c r="B14" s="6" t="s">
        <v>10</v>
      </c>
      <c r="C14" s="6" t="s">
        <v>64</v>
      </c>
      <c r="D14" s="6" t="s">
        <v>41</v>
      </c>
      <c r="E14" s="6" t="s">
        <v>39</v>
      </c>
      <c r="F14" s="6">
        <v>2</v>
      </c>
      <c r="G14" s="6">
        <v>150</v>
      </c>
      <c r="H14" s="6">
        <f t="shared" si="0"/>
        <v>300</v>
      </c>
      <c r="I14" s="6"/>
    </row>
    <row r="15" s="1" customFormat="1" ht="40" customHeight="1" spans="1:9">
      <c r="A15" s="6">
        <v>13</v>
      </c>
      <c r="B15" s="6" t="s">
        <v>10</v>
      </c>
      <c r="C15" s="6" t="s">
        <v>71</v>
      </c>
      <c r="D15" s="6" t="s">
        <v>33</v>
      </c>
      <c r="E15" s="6" t="s">
        <v>16</v>
      </c>
      <c r="F15" s="6">
        <v>5</v>
      </c>
      <c r="G15" s="6">
        <v>150</v>
      </c>
      <c r="H15" s="6">
        <f t="shared" si="0"/>
        <v>750</v>
      </c>
      <c r="I15" s="6"/>
    </row>
    <row r="16" s="1" customFormat="1" ht="40" customHeight="1" spans="1:9">
      <c r="A16" s="6">
        <v>14</v>
      </c>
      <c r="B16" s="6" t="s">
        <v>10</v>
      </c>
      <c r="C16" s="6" t="s">
        <v>81</v>
      </c>
      <c r="D16" s="6" t="s">
        <v>12</v>
      </c>
      <c r="E16" s="6" t="s">
        <v>60</v>
      </c>
      <c r="F16" s="6">
        <v>4</v>
      </c>
      <c r="G16" s="6">
        <v>150</v>
      </c>
      <c r="H16" s="6">
        <f t="shared" si="0"/>
        <v>600</v>
      </c>
      <c r="I16" s="6"/>
    </row>
    <row r="17" s="1" customFormat="1" ht="40" customHeight="1" spans="1:9">
      <c r="A17" s="6">
        <v>15</v>
      </c>
      <c r="B17" s="6" t="s">
        <v>10</v>
      </c>
      <c r="C17" s="6" t="s">
        <v>83</v>
      </c>
      <c r="D17" s="6" t="s">
        <v>62</v>
      </c>
      <c r="E17" s="6" t="s">
        <v>84</v>
      </c>
      <c r="F17" s="6">
        <v>2</v>
      </c>
      <c r="G17" s="6">
        <v>150</v>
      </c>
      <c r="H17" s="6">
        <f t="shared" si="0"/>
        <v>300</v>
      </c>
      <c r="I17" s="6"/>
    </row>
    <row r="18" s="1" customFormat="1" ht="40" customHeight="1" spans="1:9">
      <c r="A18" s="6">
        <v>16</v>
      </c>
      <c r="B18" s="6" t="s">
        <v>10</v>
      </c>
      <c r="C18" s="6" t="s">
        <v>23</v>
      </c>
      <c r="D18" s="6" t="s">
        <v>24</v>
      </c>
      <c r="E18" s="6" t="s">
        <v>25</v>
      </c>
      <c r="F18" s="6">
        <v>2</v>
      </c>
      <c r="G18" s="6">
        <v>150</v>
      </c>
      <c r="H18" s="6">
        <f t="shared" si="0"/>
        <v>300</v>
      </c>
      <c r="I18" s="6"/>
    </row>
    <row r="19" s="1" customFormat="1" ht="40" customHeight="1" spans="1:9">
      <c r="A19" s="6">
        <v>17</v>
      </c>
      <c r="B19" s="6" t="s">
        <v>10</v>
      </c>
      <c r="C19" s="6" t="s">
        <v>17</v>
      </c>
      <c r="D19" s="6" t="s">
        <v>18</v>
      </c>
      <c r="E19" s="6" t="s">
        <v>39</v>
      </c>
      <c r="F19" s="6">
        <v>8</v>
      </c>
      <c r="G19" s="6">
        <v>150</v>
      </c>
      <c r="H19" s="6">
        <f t="shared" si="0"/>
        <v>1200</v>
      </c>
      <c r="I19" s="6"/>
    </row>
    <row r="20" s="1" customFormat="1" ht="40" customHeight="1" spans="1:9">
      <c r="A20" s="6">
        <v>18</v>
      </c>
      <c r="B20" s="6" t="s">
        <v>10</v>
      </c>
      <c r="C20" s="6" t="s">
        <v>54</v>
      </c>
      <c r="D20" s="6" t="s">
        <v>35</v>
      </c>
      <c r="E20" s="6" t="s">
        <v>13</v>
      </c>
      <c r="F20" s="6">
        <v>4</v>
      </c>
      <c r="G20" s="6">
        <v>150</v>
      </c>
      <c r="H20" s="6">
        <f t="shared" si="0"/>
        <v>600</v>
      </c>
      <c r="I20" s="6"/>
    </row>
    <row r="21" s="1" customFormat="1" ht="40" customHeight="1" spans="1:9">
      <c r="A21" s="6">
        <v>19</v>
      </c>
      <c r="B21" s="6" t="s">
        <v>10</v>
      </c>
      <c r="C21" s="6" t="s">
        <v>72</v>
      </c>
      <c r="D21" s="6" t="s">
        <v>59</v>
      </c>
      <c r="E21" s="6" t="s">
        <v>13</v>
      </c>
      <c r="F21" s="6">
        <v>4</v>
      </c>
      <c r="G21" s="6">
        <v>150</v>
      </c>
      <c r="H21" s="6">
        <f t="shared" si="0"/>
        <v>600</v>
      </c>
      <c r="I21" s="6"/>
    </row>
    <row r="22" s="1" customFormat="1" ht="40" customHeight="1" spans="1:9">
      <c r="A22" s="6">
        <v>20</v>
      </c>
      <c r="B22" s="6" t="s">
        <v>10</v>
      </c>
      <c r="C22" s="6" t="s">
        <v>58</v>
      </c>
      <c r="D22" s="6" t="s">
        <v>59</v>
      </c>
      <c r="E22" s="6" t="s">
        <v>60</v>
      </c>
      <c r="F22" s="6">
        <v>5</v>
      </c>
      <c r="G22" s="6">
        <v>150</v>
      </c>
      <c r="H22" s="6">
        <f t="shared" si="0"/>
        <v>750</v>
      </c>
      <c r="I22" s="6"/>
    </row>
    <row r="23" s="1" customFormat="1" ht="40" customHeight="1" spans="1:9">
      <c r="A23" s="6">
        <v>21</v>
      </c>
      <c r="B23" s="6" t="s">
        <v>96</v>
      </c>
      <c r="C23" s="6" t="s">
        <v>161</v>
      </c>
      <c r="D23" s="6" t="s">
        <v>24</v>
      </c>
      <c r="E23" s="6" t="s">
        <v>162</v>
      </c>
      <c r="F23" s="6">
        <v>2</v>
      </c>
      <c r="G23" s="6">
        <v>150</v>
      </c>
      <c r="H23" s="6">
        <f t="shared" si="0"/>
        <v>300</v>
      </c>
      <c r="I23" s="6"/>
    </row>
    <row r="24" s="1" customFormat="1" ht="40" customHeight="1" spans="1:9">
      <c r="A24" s="6">
        <v>22</v>
      </c>
      <c r="B24" s="6" t="s">
        <v>96</v>
      </c>
      <c r="C24" s="6" t="s">
        <v>163</v>
      </c>
      <c r="D24" s="6" t="s">
        <v>41</v>
      </c>
      <c r="E24" s="6" t="s">
        <v>39</v>
      </c>
      <c r="F24" s="6">
        <v>6</v>
      </c>
      <c r="G24" s="6">
        <v>150</v>
      </c>
      <c r="H24" s="6">
        <f t="shared" si="0"/>
        <v>900</v>
      </c>
      <c r="I24" s="6"/>
    </row>
    <row r="25" s="1" customFormat="1" ht="40" customHeight="1" spans="1:9">
      <c r="A25" s="6">
        <v>23</v>
      </c>
      <c r="B25" s="6" t="s">
        <v>96</v>
      </c>
      <c r="C25" s="6" t="s">
        <v>168</v>
      </c>
      <c r="D25" s="6" t="s">
        <v>33</v>
      </c>
      <c r="E25" s="6" t="s">
        <v>169</v>
      </c>
      <c r="F25" s="6">
        <v>2</v>
      </c>
      <c r="G25" s="6">
        <v>150</v>
      </c>
      <c r="H25" s="6">
        <f t="shared" si="0"/>
        <v>300</v>
      </c>
      <c r="I25" s="6"/>
    </row>
    <row r="26" s="1" customFormat="1" ht="40" customHeight="1" spans="1:9">
      <c r="A26" s="6">
        <v>24</v>
      </c>
      <c r="B26" s="6" t="s">
        <v>96</v>
      </c>
      <c r="C26" s="6" t="s">
        <v>166</v>
      </c>
      <c r="D26" s="6" t="s">
        <v>30</v>
      </c>
      <c r="E26" s="6" t="s">
        <v>167</v>
      </c>
      <c r="F26" s="6">
        <v>12</v>
      </c>
      <c r="G26" s="6">
        <v>150</v>
      </c>
      <c r="H26" s="6">
        <f t="shared" si="0"/>
        <v>1800</v>
      </c>
      <c r="I26" s="6"/>
    </row>
    <row r="27" s="1" customFormat="1" ht="40" customHeight="1" spans="1:9">
      <c r="A27" s="6">
        <v>25</v>
      </c>
      <c r="B27" s="6" t="s">
        <v>96</v>
      </c>
      <c r="C27" s="6" t="s">
        <v>181</v>
      </c>
      <c r="D27" s="6" t="s">
        <v>62</v>
      </c>
      <c r="E27" s="6" t="s">
        <v>48</v>
      </c>
      <c r="F27" s="6">
        <v>14</v>
      </c>
      <c r="G27" s="6">
        <v>150</v>
      </c>
      <c r="H27" s="6">
        <f t="shared" si="0"/>
        <v>2100</v>
      </c>
      <c r="I27" s="6"/>
    </row>
    <row r="28" s="1" customFormat="1" ht="40" customHeight="1" spans="1:9">
      <c r="A28" s="6">
        <v>26</v>
      </c>
      <c r="B28" s="6" t="s">
        <v>96</v>
      </c>
      <c r="C28" s="6" t="s">
        <v>182</v>
      </c>
      <c r="D28" s="6" t="s">
        <v>21</v>
      </c>
      <c r="E28" s="6" t="s">
        <v>22</v>
      </c>
      <c r="F28" s="6">
        <v>26</v>
      </c>
      <c r="G28" s="6">
        <v>150</v>
      </c>
      <c r="H28" s="6">
        <f t="shared" si="0"/>
        <v>3900</v>
      </c>
      <c r="I28" s="6"/>
    </row>
    <row r="29" s="1" customFormat="1" ht="40" customHeight="1" spans="1:9">
      <c r="A29" s="6">
        <v>27</v>
      </c>
      <c r="B29" s="6" t="s">
        <v>96</v>
      </c>
      <c r="C29" s="6" t="s">
        <v>177</v>
      </c>
      <c r="D29" s="6" t="s">
        <v>141</v>
      </c>
      <c r="E29" s="6" t="s">
        <v>48</v>
      </c>
      <c r="F29" s="6">
        <v>8</v>
      </c>
      <c r="G29" s="6">
        <v>150</v>
      </c>
      <c r="H29" s="6">
        <f t="shared" si="0"/>
        <v>1200</v>
      </c>
      <c r="I29" s="6"/>
    </row>
    <row r="30" s="1" customFormat="1" ht="40" customHeight="1" spans="1:9">
      <c r="A30" s="6">
        <v>28</v>
      </c>
      <c r="B30" s="6" t="s">
        <v>96</v>
      </c>
      <c r="C30" s="6" t="s">
        <v>103</v>
      </c>
      <c r="D30" s="6" t="s">
        <v>41</v>
      </c>
      <c r="E30" s="6" t="s">
        <v>104</v>
      </c>
      <c r="F30" s="6">
        <v>4</v>
      </c>
      <c r="G30" s="6">
        <v>150</v>
      </c>
      <c r="H30" s="6">
        <f t="shared" si="0"/>
        <v>600</v>
      </c>
      <c r="I30" s="6"/>
    </row>
    <row r="31" s="1" customFormat="1" ht="40" customHeight="1" spans="1:9">
      <c r="A31" s="6">
        <v>29</v>
      </c>
      <c r="B31" s="6" t="s">
        <v>96</v>
      </c>
      <c r="C31" s="6" t="s">
        <v>178</v>
      </c>
      <c r="D31" s="6" t="s">
        <v>179</v>
      </c>
      <c r="E31" s="6" t="s">
        <v>180</v>
      </c>
      <c r="F31" s="6">
        <v>22</v>
      </c>
      <c r="G31" s="6">
        <v>150</v>
      </c>
      <c r="H31" s="6">
        <f t="shared" si="0"/>
        <v>3300</v>
      </c>
      <c r="I31" s="6"/>
    </row>
    <row r="32" s="1" customFormat="1" ht="40" customHeight="1" spans="1:9">
      <c r="A32" s="6">
        <v>30</v>
      </c>
      <c r="B32" s="6" t="s">
        <v>96</v>
      </c>
      <c r="C32" s="6" t="s">
        <v>125</v>
      </c>
      <c r="D32" s="6" t="s">
        <v>33</v>
      </c>
      <c r="E32" s="6" t="s">
        <v>39</v>
      </c>
      <c r="F32" s="6">
        <v>11</v>
      </c>
      <c r="G32" s="6">
        <v>150</v>
      </c>
      <c r="H32" s="6">
        <f t="shared" si="0"/>
        <v>1650</v>
      </c>
      <c r="I32" s="6"/>
    </row>
    <row r="33" s="1" customFormat="1" ht="40" customHeight="1" spans="1:9">
      <c r="A33" s="6">
        <v>31</v>
      </c>
      <c r="B33" s="6" t="s">
        <v>96</v>
      </c>
      <c r="C33" s="6" t="s">
        <v>126</v>
      </c>
      <c r="D33" s="6" t="s">
        <v>38</v>
      </c>
      <c r="E33" s="6" t="s">
        <v>48</v>
      </c>
      <c r="F33" s="6">
        <v>3</v>
      </c>
      <c r="G33" s="6">
        <v>150</v>
      </c>
      <c r="H33" s="6">
        <f t="shared" si="0"/>
        <v>450</v>
      </c>
      <c r="I33" s="6"/>
    </row>
    <row r="34" s="1" customFormat="1" ht="40" customHeight="1" spans="1:9">
      <c r="A34" s="6">
        <v>32</v>
      </c>
      <c r="B34" s="6" t="s">
        <v>96</v>
      </c>
      <c r="C34" s="6" t="s">
        <v>134</v>
      </c>
      <c r="D34" s="6" t="s">
        <v>33</v>
      </c>
      <c r="E34" s="6" t="s">
        <v>84</v>
      </c>
      <c r="F34" s="6">
        <v>5</v>
      </c>
      <c r="G34" s="6">
        <v>150</v>
      </c>
      <c r="H34" s="6">
        <f t="shared" si="0"/>
        <v>750</v>
      </c>
      <c r="I34" s="6"/>
    </row>
    <row r="35" s="1" customFormat="1" ht="40" customHeight="1" spans="1:9">
      <c r="A35" s="6">
        <v>33</v>
      </c>
      <c r="B35" s="6" t="s">
        <v>96</v>
      </c>
      <c r="C35" s="6" t="s">
        <v>138</v>
      </c>
      <c r="D35" s="6" t="s">
        <v>21</v>
      </c>
      <c r="E35" s="6" t="s">
        <v>39</v>
      </c>
      <c r="F35" s="6">
        <v>10</v>
      </c>
      <c r="G35" s="6">
        <v>150</v>
      </c>
      <c r="H35" s="6">
        <f t="shared" si="0"/>
        <v>1500</v>
      </c>
      <c r="I35" s="6"/>
    </row>
    <row r="36" s="1" customFormat="1" ht="40" customHeight="1" spans="1:9">
      <c r="A36" s="6">
        <v>34</v>
      </c>
      <c r="B36" s="6" t="s">
        <v>96</v>
      </c>
      <c r="C36" s="6" t="s">
        <v>97</v>
      </c>
      <c r="D36" s="6" t="s">
        <v>33</v>
      </c>
      <c r="E36" s="6" t="s">
        <v>36</v>
      </c>
      <c r="F36" s="6">
        <v>2</v>
      </c>
      <c r="G36" s="6">
        <v>150</v>
      </c>
      <c r="H36" s="6">
        <f t="shared" si="0"/>
        <v>300</v>
      </c>
      <c r="I36" s="6"/>
    </row>
    <row r="37" s="1" customFormat="1" ht="40" customHeight="1" spans="1:9">
      <c r="A37" s="6">
        <v>35</v>
      </c>
      <c r="B37" s="6" t="s">
        <v>96</v>
      </c>
      <c r="C37" s="6" t="s">
        <v>101</v>
      </c>
      <c r="D37" s="6" t="s">
        <v>30</v>
      </c>
      <c r="E37" s="6" t="s">
        <v>36</v>
      </c>
      <c r="F37" s="6">
        <v>2</v>
      </c>
      <c r="G37" s="6">
        <v>150</v>
      </c>
      <c r="H37" s="6">
        <f t="shared" si="0"/>
        <v>300</v>
      </c>
      <c r="I37" s="6"/>
    </row>
    <row r="38" s="1" customFormat="1" ht="40" customHeight="1" spans="1:9">
      <c r="A38" s="6">
        <v>36</v>
      </c>
      <c r="B38" s="6" t="s">
        <v>96</v>
      </c>
      <c r="C38" s="6" t="s">
        <v>102</v>
      </c>
      <c r="D38" s="6" t="s">
        <v>24</v>
      </c>
      <c r="E38" s="6" t="s">
        <v>48</v>
      </c>
      <c r="F38" s="6">
        <v>10</v>
      </c>
      <c r="G38" s="6">
        <v>150</v>
      </c>
      <c r="H38" s="6">
        <f t="shared" si="0"/>
        <v>1500</v>
      </c>
      <c r="I38" s="6"/>
    </row>
    <row r="39" s="1" customFormat="1" ht="40" customHeight="1" spans="1:9">
      <c r="A39" s="6">
        <v>37</v>
      </c>
      <c r="B39" s="6" t="s">
        <v>96</v>
      </c>
      <c r="C39" s="6" t="s">
        <v>105</v>
      </c>
      <c r="D39" s="6" t="s">
        <v>106</v>
      </c>
      <c r="E39" s="6" t="s">
        <v>19</v>
      </c>
      <c r="F39" s="6">
        <v>5</v>
      </c>
      <c r="G39" s="6">
        <v>150</v>
      </c>
      <c r="H39" s="6">
        <f t="shared" si="0"/>
        <v>750</v>
      </c>
      <c r="I39" s="6"/>
    </row>
    <row r="40" s="1" customFormat="1" ht="40" customHeight="1" spans="1:9">
      <c r="A40" s="6">
        <v>38</v>
      </c>
      <c r="B40" s="6" t="s">
        <v>96</v>
      </c>
      <c r="C40" s="6" t="s">
        <v>108</v>
      </c>
      <c r="D40" s="6" t="s">
        <v>62</v>
      </c>
      <c r="E40" s="6" t="s">
        <v>109</v>
      </c>
      <c r="F40" s="6">
        <v>5</v>
      </c>
      <c r="G40" s="6">
        <v>150</v>
      </c>
      <c r="H40" s="6">
        <f t="shared" si="0"/>
        <v>750</v>
      </c>
      <c r="I40" s="6"/>
    </row>
    <row r="41" s="1" customFormat="1" ht="40" customHeight="1" spans="1:9">
      <c r="A41" s="6">
        <v>39</v>
      </c>
      <c r="B41" s="6" t="s">
        <v>96</v>
      </c>
      <c r="C41" s="6" t="s">
        <v>110</v>
      </c>
      <c r="D41" s="6" t="s">
        <v>15</v>
      </c>
      <c r="E41" s="6" t="s">
        <v>22</v>
      </c>
      <c r="F41" s="6">
        <v>5</v>
      </c>
      <c r="G41" s="6">
        <v>150</v>
      </c>
      <c r="H41" s="6">
        <f t="shared" si="0"/>
        <v>750</v>
      </c>
      <c r="I41" s="6"/>
    </row>
    <row r="42" s="1" customFormat="1" ht="40" customHeight="1" spans="1:9">
      <c r="A42" s="6">
        <v>40</v>
      </c>
      <c r="B42" s="6" t="s">
        <v>96</v>
      </c>
      <c r="C42" s="6" t="s">
        <v>111</v>
      </c>
      <c r="D42" s="6" t="s">
        <v>30</v>
      </c>
      <c r="E42" s="6" t="s">
        <v>16</v>
      </c>
      <c r="F42" s="6">
        <v>7</v>
      </c>
      <c r="G42" s="6">
        <v>150</v>
      </c>
      <c r="H42" s="6">
        <f t="shared" si="0"/>
        <v>1050</v>
      </c>
      <c r="I42" s="6"/>
    </row>
    <row r="43" s="1" customFormat="1" ht="40" customHeight="1" spans="1:9">
      <c r="A43" s="6">
        <v>41</v>
      </c>
      <c r="B43" s="6" t="s">
        <v>96</v>
      </c>
      <c r="C43" s="6" t="s">
        <v>112</v>
      </c>
      <c r="D43" s="6" t="s">
        <v>18</v>
      </c>
      <c r="E43" s="6" t="s">
        <v>39</v>
      </c>
      <c r="F43" s="6">
        <v>5</v>
      </c>
      <c r="G43" s="6">
        <v>150</v>
      </c>
      <c r="H43" s="6">
        <f t="shared" si="0"/>
        <v>750</v>
      </c>
      <c r="I43" s="6"/>
    </row>
    <row r="44" s="1" customFormat="1" ht="40" customHeight="1" spans="1:9">
      <c r="A44" s="6">
        <v>42</v>
      </c>
      <c r="B44" s="6" t="s">
        <v>96</v>
      </c>
      <c r="C44" s="6" t="s">
        <v>116</v>
      </c>
      <c r="D44" s="6" t="s">
        <v>15</v>
      </c>
      <c r="E44" s="6" t="s">
        <v>84</v>
      </c>
      <c r="F44" s="6">
        <v>2</v>
      </c>
      <c r="G44" s="6">
        <v>150</v>
      </c>
      <c r="H44" s="6">
        <f t="shared" si="0"/>
        <v>300</v>
      </c>
      <c r="I44" s="6"/>
    </row>
    <row r="45" s="1" customFormat="1" ht="40" customHeight="1" spans="1:9">
      <c r="A45" s="6">
        <v>43</v>
      </c>
      <c r="B45" s="6" t="s">
        <v>96</v>
      </c>
      <c r="C45" s="6" t="s">
        <v>98</v>
      </c>
      <c r="D45" s="6" t="s">
        <v>52</v>
      </c>
      <c r="E45" s="6" t="s">
        <v>99</v>
      </c>
      <c r="F45" s="6">
        <v>3</v>
      </c>
      <c r="G45" s="6">
        <v>150</v>
      </c>
      <c r="H45" s="6">
        <f t="shared" si="0"/>
        <v>450</v>
      </c>
      <c r="I45" s="6"/>
    </row>
    <row r="46" s="1" customFormat="1" ht="40" customHeight="1" spans="1:9">
      <c r="A46" s="6">
        <v>44</v>
      </c>
      <c r="B46" s="6" t="s">
        <v>96</v>
      </c>
      <c r="C46" s="6" t="s">
        <v>160</v>
      </c>
      <c r="D46" s="6" t="s">
        <v>30</v>
      </c>
      <c r="E46" s="6" t="s">
        <v>60</v>
      </c>
      <c r="F46" s="6">
        <v>2</v>
      </c>
      <c r="G46" s="6">
        <v>150</v>
      </c>
      <c r="H46" s="6">
        <f t="shared" si="0"/>
        <v>300</v>
      </c>
      <c r="I46" s="6"/>
    </row>
    <row r="47" s="1" customFormat="1" ht="40" customHeight="1" spans="1:9">
      <c r="A47" s="6">
        <v>45</v>
      </c>
      <c r="B47" s="6" t="s">
        <v>96</v>
      </c>
      <c r="C47" s="6" t="s">
        <v>139</v>
      </c>
      <c r="D47" s="6" t="s">
        <v>33</v>
      </c>
      <c r="E47" s="6" t="s">
        <v>84</v>
      </c>
      <c r="F47" s="6">
        <v>2</v>
      </c>
      <c r="G47" s="6">
        <v>150</v>
      </c>
      <c r="H47" s="6">
        <f t="shared" si="0"/>
        <v>300</v>
      </c>
      <c r="I47" s="6"/>
    </row>
    <row r="48" s="1" customFormat="1" ht="40" customHeight="1" spans="1:9">
      <c r="A48" s="6">
        <v>46</v>
      </c>
      <c r="B48" s="6" t="s">
        <v>96</v>
      </c>
      <c r="C48" s="6" t="s">
        <v>127</v>
      </c>
      <c r="D48" s="6" t="s">
        <v>30</v>
      </c>
      <c r="E48" s="6" t="s">
        <v>50</v>
      </c>
      <c r="F48" s="6">
        <v>5</v>
      </c>
      <c r="G48" s="6">
        <v>150</v>
      </c>
      <c r="H48" s="6">
        <f t="shared" si="0"/>
        <v>750</v>
      </c>
      <c r="I48" s="6"/>
    </row>
    <row r="49" s="1" customFormat="1" ht="40" customHeight="1" spans="1:9">
      <c r="A49" s="6">
        <v>47</v>
      </c>
      <c r="B49" s="6" t="s">
        <v>96</v>
      </c>
      <c r="C49" s="6" t="s">
        <v>140</v>
      </c>
      <c r="D49" s="6" t="s">
        <v>141</v>
      </c>
      <c r="E49" s="6" t="s">
        <v>95</v>
      </c>
      <c r="F49" s="6">
        <v>8</v>
      </c>
      <c r="G49" s="6">
        <v>150</v>
      </c>
      <c r="H49" s="6">
        <f t="shared" si="0"/>
        <v>1200</v>
      </c>
      <c r="I49" s="6"/>
    </row>
    <row r="50" s="1" customFormat="1" ht="40" customHeight="1" spans="1:9">
      <c r="A50" s="6">
        <v>48</v>
      </c>
      <c r="B50" s="6" t="s">
        <v>96</v>
      </c>
      <c r="C50" s="6" t="s">
        <v>143</v>
      </c>
      <c r="D50" s="6" t="s">
        <v>52</v>
      </c>
      <c r="E50" s="6" t="s">
        <v>13</v>
      </c>
      <c r="F50" s="6">
        <v>8</v>
      </c>
      <c r="G50" s="6">
        <v>150</v>
      </c>
      <c r="H50" s="6">
        <f t="shared" si="0"/>
        <v>1200</v>
      </c>
      <c r="I50" s="6"/>
    </row>
    <row r="51" s="1" customFormat="1" ht="40" customHeight="1" spans="1:9">
      <c r="A51" s="6">
        <v>49</v>
      </c>
      <c r="B51" s="6" t="s">
        <v>96</v>
      </c>
      <c r="C51" s="6" t="s">
        <v>146</v>
      </c>
      <c r="D51" s="6" t="s">
        <v>21</v>
      </c>
      <c r="E51" s="6" t="s">
        <v>48</v>
      </c>
      <c r="F51" s="6">
        <v>5</v>
      </c>
      <c r="G51" s="6">
        <v>150</v>
      </c>
      <c r="H51" s="6">
        <f t="shared" si="0"/>
        <v>750</v>
      </c>
      <c r="I51" s="6"/>
    </row>
    <row r="52" s="1" customFormat="1" ht="40" customHeight="1" spans="1:9">
      <c r="A52" s="6">
        <v>50</v>
      </c>
      <c r="B52" s="6" t="s">
        <v>96</v>
      </c>
      <c r="C52" s="6" t="s">
        <v>147</v>
      </c>
      <c r="D52" s="6" t="s">
        <v>148</v>
      </c>
      <c r="E52" s="6" t="s">
        <v>22</v>
      </c>
      <c r="F52" s="6">
        <v>2</v>
      </c>
      <c r="G52" s="6">
        <v>150</v>
      </c>
      <c r="H52" s="6">
        <f t="shared" si="0"/>
        <v>300</v>
      </c>
      <c r="I52" s="6"/>
    </row>
    <row r="53" s="1" customFormat="1" ht="40" customHeight="1" spans="1:9">
      <c r="A53" s="6">
        <v>51</v>
      </c>
      <c r="B53" s="6" t="s">
        <v>96</v>
      </c>
      <c r="C53" s="6" t="s">
        <v>151</v>
      </c>
      <c r="D53" s="6" t="s">
        <v>38</v>
      </c>
      <c r="E53" s="6" t="s">
        <v>84</v>
      </c>
      <c r="F53" s="6">
        <v>2</v>
      </c>
      <c r="G53" s="6">
        <v>150</v>
      </c>
      <c r="H53" s="6">
        <f t="shared" si="0"/>
        <v>300</v>
      </c>
      <c r="I53" s="6"/>
    </row>
    <row r="54" s="1" customFormat="1" ht="40" customHeight="1" spans="1:9">
      <c r="A54" s="6">
        <v>52</v>
      </c>
      <c r="B54" s="6" t="s">
        <v>96</v>
      </c>
      <c r="C54" s="6" t="s">
        <v>152</v>
      </c>
      <c r="D54" s="6" t="s">
        <v>38</v>
      </c>
      <c r="E54" s="6" t="s">
        <v>39</v>
      </c>
      <c r="F54" s="6">
        <v>3</v>
      </c>
      <c r="G54" s="6">
        <v>150</v>
      </c>
      <c r="H54" s="6">
        <f t="shared" si="0"/>
        <v>450</v>
      </c>
      <c r="I54" s="6"/>
    </row>
    <row r="55" s="1" customFormat="1" ht="40" customHeight="1" spans="1:9">
      <c r="A55" s="6">
        <v>53</v>
      </c>
      <c r="B55" s="6" t="s">
        <v>96</v>
      </c>
      <c r="C55" s="6" t="s">
        <v>154</v>
      </c>
      <c r="D55" s="6" t="s">
        <v>59</v>
      </c>
      <c r="E55" s="6" t="s">
        <v>155</v>
      </c>
      <c r="F55" s="6">
        <v>7</v>
      </c>
      <c r="G55" s="6">
        <v>150</v>
      </c>
      <c r="H55" s="6">
        <f t="shared" si="0"/>
        <v>1050</v>
      </c>
      <c r="I55" s="6"/>
    </row>
    <row r="56" s="1" customFormat="1" ht="40" customHeight="1" spans="1:9">
      <c r="A56" s="6">
        <v>54</v>
      </c>
      <c r="B56" s="6" t="s">
        <v>96</v>
      </c>
      <c r="C56" s="6" t="s">
        <v>156</v>
      </c>
      <c r="D56" s="6" t="s">
        <v>30</v>
      </c>
      <c r="E56" s="6" t="s">
        <v>60</v>
      </c>
      <c r="F56" s="6">
        <v>2</v>
      </c>
      <c r="G56" s="6">
        <v>150</v>
      </c>
      <c r="H56" s="6">
        <f t="shared" si="0"/>
        <v>300</v>
      </c>
      <c r="I56" s="6"/>
    </row>
    <row r="57" s="1" customFormat="1" ht="40" customHeight="1" spans="1:9">
      <c r="A57" s="6">
        <v>55</v>
      </c>
      <c r="B57" s="6" t="s">
        <v>96</v>
      </c>
      <c r="C57" s="6" t="s">
        <v>157</v>
      </c>
      <c r="D57" s="6" t="s">
        <v>15</v>
      </c>
      <c r="E57" s="6" t="s">
        <v>16</v>
      </c>
      <c r="F57" s="6">
        <v>4</v>
      </c>
      <c r="G57" s="6">
        <v>150</v>
      </c>
      <c r="H57" s="6">
        <f t="shared" si="0"/>
        <v>600</v>
      </c>
      <c r="I57" s="6"/>
    </row>
    <row r="58" s="1" customFormat="1" ht="40" customHeight="1" spans="1:9">
      <c r="A58" s="6">
        <v>56</v>
      </c>
      <c r="B58" s="6" t="s">
        <v>96</v>
      </c>
      <c r="C58" s="6" t="s">
        <v>118</v>
      </c>
      <c r="D58" s="6" t="s">
        <v>59</v>
      </c>
      <c r="E58" s="6" t="s">
        <v>50</v>
      </c>
      <c r="F58" s="6">
        <v>4</v>
      </c>
      <c r="G58" s="6">
        <v>150</v>
      </c>
      <c r="H58" s="6">
        <f t="shared" si="0"/>
        <v>600</v>
      </c>
      <c r="I58" s="6"/>
    </row>
    <row r="59" s="1" customFormat="1" ht="40" customHeight="1" spans="1:9">
      <c r="A59" s="6">
        <v>57</v>
      </c>
      <c r="B59" s="6" t="s">
        <v>96</v>
      </c>
      <c r="C59" s="6" t="s">
        <v>119</v>
      </c>
      <c r="D59" s="6" t="s">
        <v>24</v>
      </c>
      <c r="E59" s="6" t="s">
        <v>120</v>
      </c>
      <c r="F59" s="6">
        <v>3</v>
      </c>
      <c r="G59" s="6">
        <v>150</v>
      </c>
      <c r="H59" s="6">
        <f t="shared" si="0"/>
        <v>450</v>
      </c>
      <c r="I59" s="6"/>
    </row>
    <row r="60" s="1" customFormat="1" ht="40" customHeight="1" spans="1:9">
      <c r="A60" s="6">
        <v>58</v>
      </c>
      <c r="B60" s="6" t="s">
        <v>96</v>
      </c>
      <c r="C60" s="6" t="s">
        <v>121</v>
      </c>
      <c r="D60" s="6" t="s">
        <v>38</v>
      </c>
      <c r="E60" s="6" t="s">
        <v>53</v>
      </c>
      <c r="F60" s="6">
        <v>5</v>
      </c>
      <c r="G60" s="6">
        <v>150</v>
      </c>
      <c r="H60" s="6">
        <f t="shared" si="0"/>
        <v>750</v>
      </c>
      <c r="I60" s="6"/>
    </row>
    <row r="61" s="1" customFormat="1" ht="40" customHeight="1" spans="1:9">
      <c r="A61" s="6">
        <v>59</v>
      </c>
      <c r="B61" s="6" t="s">
        <v>96</v>
      </c>
      <c r="C61" s="6" t="s">
        <v>122</v>
      </c>
      <c r="D61" s="6" t="s">
        <v>38</v>
      </c>
      <c r="E61" s="6" t="s">
        <v>13</v>
      </c>
      <c r="F61" s="6">
        <v>10</v>
      </c>
      <c r="G61" s="6">
        <v>150</v>
      </c>
      <c r="H61" s="6">
        <f t="shared" si="0"/>
        <v>1500</v>
      </c>
      <c r="I61" s="6"/>
    </row>
    <row r="62" s="1" customFormat="1" ht="40" customHeight="1" spans="1:9">
      <c r="A62" s="6">
        <v>60</v>
      </c>
      <c r="B62" s="6" t="s">
        <v>96</v>
      </c>
      <c r="C62" s="6" t="s">
        <v>142</v>
      </c>
      <c r="D62" s="6" t="s">
        <v>24</v>
      </c>
      <c r="E62" s="6" t="s">
        <v>84</v>
      </c>
      <c r="F62" s="6">
        <v>15</v>
      </c>
      <c r="G62" s="6">
        <v>150</v>
      </c>
      <c r="H62" s="6">
        <f t="shared" si="0"/>
        <v>2250</v>
      </c>
      <c r="I62" s="6"/>
    </row>
    <row r="63" s="1" customFormat="1" ht="40" customHeight="1" spans="1:9">
      <c r="A63" s="6">
        <v>61</v>
      </c>
      <c r="B63" s="6" t="s">
        <v>183</v>
      </c>
      <c r="C63" s="6" t="s">
        <v>184</v>
      </c>
      <c r="D63" s="6" t="s">
        <v>59</v>
      </c>
      <c r="E63" s="6" t="s">
        <v>185</v>
      </c>
      <c r="F63" s="6">
        <v>3</v>
      </c>
      <c r="G63" s="6">
        <v>150</v>
      </c>
      <c r="H63" s="6">
        <f t="shared" si="0"/>
        <v>450</v>
      </c>
      <c r="I63" s="6"/>
    </row>
    <row r="64" s="1" customFormat="1" ht="40" customHeight="1" spans="1:9">
      <c r="A64" s="6">
        <v>62</v>
      </c>
      <c r="B64" s="6" t="s">
        <v>183</v>
      </c>
      <c r="C64" s="6" t="s">
        <v>219</v>
      </c>
      <c r="D64" s="6" t="s">
        <v>21</v>
      </c>
      <c r="E64" s="6" t="s">
        <v>220</v>
      </c>
      <c r="F64" s="6">
        <v>6</v>
      </c>
      <c r="G64" s="6">
        <v>150</v>
      </c>
      <c r="H64" s="6">
        <f t="shared" si="0"/>
        <v>900</v>
      </c>
      <c r="I64" s="6"/>
    </row>
    <row r="65" s="1" customFormat="1" ht="40" customHeight="1" spans="1:9">
      <c r="A65" s="6">
        <v>63</v>
      </c>
      <c r="B65" s="6" t="s">
        <v>183</v>
      </c>
      <c r="C65" s="6" t="s">
        <v>221</v>
      </c>
      <c r="D65" s="6" t="s">
        <v>18</v>
      </c>
      <c r="E65" s="6" t="s">
        <v>48</v>
      </c>
      <c r="F65" s="6">
        <v>15</v>
      </c>
      <c r="G65" s="6">
        <v>150</v>
      </c>
      <c r="H65" s="6">
        <f t="shared" si="0"/>
        <v>2250</v>
      </c>
      <c r="I65" s="6"/>
    </row>
    <row r="66" s="1" customFormat="1" ht="40" customHeight="1" spans="1:9">
      <c r="A66" s="6">
        <v>64</v>
      </c>
      <c r="B66" s="6" t="s">
        <v>183</v>
      </c>
      <c r="C66" s="6" t="s">
        <v>218</v>
      </c>
      <c r="D66" s="6" t="s">
        <v>62</v>
      </c>
      <c r="E66" s="6" t="s">
        <v>39</v>
      </c>
      <c r="F66" s="6">
        <v>7</v>
      </c>
      <c r="G66" s="6">
        <v>150</v>
      </c>
      <c r="H66" s="6">
        <f t="shared" si="0"/>
        <v>1050</v>
      </c>
      <c r="I66" s="6"/>
    </row>
    <row r="67" s="1" customFormat="1" ht="40" customHeight="1" spans="1:9">
      <c r="A67" s="6">
        <v>65</v>
      </c>
      <c r="B67" s="6" t="s">
        <v>183</v>
      </c>
      <c r="C67" s="6" t="s">
        <v>197</v>
      </c>
      <c r="D67" s="6" t="s">
        <v>198</v>
      </c>
      <c r="E67" s="6" t="s">
        <v>199</v>
      </c>
      <c r="F67" s="6">
        <v>10</v>
      </c>
      <c r="G67" s="6">
        <v>150</v>
      </c>
      <c r="H67" s="6">
        <f t="shared" ref="H67:H112" si="1">G67*F67</f>
        <v>1500</v>
      </c>
      <c r="I67" s="6"/>
    </row>
    <row r="68" s="1" customFormat="1" ht="40" customHeight="1" spans="1:9">
      <c r="A68" s="6">
        <v>66</v>
      </c>
      <c r="B68" s="6" t="s">
        <v>183</v>
      </c>
      <c r="C68" s="6" t="s">
        <v>222</v>
      </c>
      <c r="D68" s="6" t="s">
        <v>52</v>
      </c>
      <c r="E68" s="6" t="s">
        <v>56</v>
      </c>
      <c r="F68" s="6">
        <v>15</v>
      </c>
      <c r="G68" s="6">
        <v>150</v>
      </c>
      <c r="H68" s="6">
        <f t="shared" si="1"/>
        <v>2250</v>
      </c>
      <c r="I68" s="6"/>
    </row>
    <row r="69" s="1" customFormat="1" ht="40" customHeight="1" spans="1:9">
      <c r="A69" s="6">
        <v>67</v>
      </c>
      <c r="B69" s="6" t="s">
        <v>183</v>
      </c>
      <c r="C69" s="6" t="s">
        <v>225</v>
      </c>
      <c r="D69" s="6" t="s">
        <v>38</v>
      </c>
      <c r="E69" s="6" t="s">
        <v>95</v>
      </c>
      <c r="F69" s="6">
        <v>15</v>
      </c>
      <c r="G69" s="6">
        <v>150</v>
      </c>
      <c r="H69" s="6">
        <f t="shared" si="1"/>
        <v>2250</v>
      </c>
      <c r="I69" s="6"/>
    </row>
    <row r="70" s="1" customFormat="1" ht="40" customHeight="1" spans="1:9">
      <c r="A70" s="6">
        <v>68</v>
      </c>
      <c r="B70" s="6" t="s">
        <v>183</v>
      </c>
      <c r="C70" s="6" t="s">
        <v>232</v>
      </c>
      <c r="D70" s="6" t="s">
        <v>233</v>
      </c>
      <c r="E70" s="6" t="s">
        <v>80</v>
      </c>
      <c r="F70" s="6">
        <v>12</v>
      </c>
      <c r="G70" s="6">
        <v>150</v>
      </c>
      <c r="H70" s="6">
        <f t="shared" si="1"/>
        <v>1800</v>
      </c>
      <c r="I70" s="6"/>
    </row>
    <row r="71" s="1" customFormat="1" ht="40" customHeight="1" spans="1:9">
      <c r="A71" s="6">
        <v>69</v>
      </c>
      <c r="B71" s="6" t="s">
        <v>183</v>
      </c>
      <c r="C71" s="6" t="s">
        <v>236</v>
      </c>
      <c r="D71" s="6" t="s">
        <v>237</v>
      </c>
      <c r="E71" s="6" t="s">
        <v>185</v>
      </c>
      <c r="F71" s="6">
        <v>10</v>
      </c>
      <c r="G71" s="6">
        <v>150</v>
      </c>
      <c r="H71" s="6">
        <f t="shared" si="1"/>
        <v>1500</v>
      </c>
      <c r="I71" s="6"/>
    </row>
    <row r="72" s="1" customFormat="1" ht="40" customHeight="1" spans="1:9">
      <c r="A72" s="6">
        <v>70</v>
      </c>
      <c r="B72" s="6" t="s">
        <v>183</v>
      </c>
      <c r="C72" s="6" t="s">
        <v>238</v>
      </c>
      <c r="D72" s="6" t="s">
        <v>30</v>
      </c>
      <c r="E72" s="6" t="s">
        <v>239</v>
      </c>
      <c r="F72" s="6">
        <v>18</v>
      </c>
      <c r="G72" s="6">
        <v>150</v>
      </c>
      <c r="H72" s="6">
        <f t="shared" si="1"/>
        <v>2700</v>
      </c>
      <c r="I72" s="6"/>
    </row>
    <row r="73" s="1" customFormat="1" ht="40" customHeight="1" spans="1:9">
      <c r="A73" s="6">
        <v>71</v>
      </c>
      <c r="B73" s="6" t="s">
        <v>183</v>
      </c>
      <c r="C73" s="6" t="s">
        <v>243</v>
      </c>
      <c r="D73" s="6" t="s">
        <v>59</v>
      </c>
      <c r="E73" s="6" t="s">
        <v>167</v>
      </c>
      <c r="F73" s="6">
        <v>12</v>
      </c>
      <c r="G73" s="6">
        <v>150</v>
      </c>
      <c r="H73" s="6">
        <f t="shared" si="1"/>
        <v>1800</v>
      </c>
      <c r="I73" s="6"/>
    </row>
    <row r="74" s="1" customFormat="1" ht="40" customHeight="1" spans="1:9">
      <c r="A74" s="6">
        <v>72</v>
      </c>
      <c r="B74" s="6" t="s">
        <v>183</v>
      </c>
      <c r="C74" s="6" t="s">
        <v>244</v>
      </c>
      <c r="D74" s="6" t="s">
        <v>245</v>
      </c>
      <c r="E74" s="6" t="s">
        <v>246</v>
      </c>
      <c r="F74" s="6">
        <v>17</v>
      </c>
      <c r="G74" s="6">
        <v>150</v>
      </c>
      <c r="H74" s="6">
        <f t="shared" si="1"/>
        <v>2550</v>
      </c>
      <c r="I74" s="6"/>
    </row>
    <row r="75" s="1" customFormat="1" ht="40" customHeight="1" spans="1:9">
      <c r="A75" s="6">
        <v>73</v>
      </c>
      <c r="B75" s="6" t="s">
        <v>183</v>
      </c>
      <c r="C75" s="6" t="s">
        <v>247</v>
      </c>
      <c r="D75" s="6" t="s">
        <v>18</v>
      </c>
      <c r="E75" s="6" t="s">
        <v>48</v>
      </c>
      <c r="F75" s="6">
        <v>8</v>
      </c>
      <c r="G75" s="6">
        <v>150</v>
      </c>
      <c r="H75" s="6">
        <f t="shared" si="1"/>
        <v>1200</v>
      </c>
      <c r="I75" s="6"/>
    </row>
    <row r="76" s="1" customFormat="1" ht="40" customHeight="1" spans="1:9">
      <c r="A76" s="6">
        <v>74</v>
      </c>
      <c r="B76" s="6" t="s">
        <v>259</v>
      </c>
      <c r="C76" s="6" t="s">
        <v>316</v>
      </c>
      <c r="D76" s="6" t="s">
        <v>317</v>
      </c>
      <c r="E76" s="6" t="s">
        <v>262</v>
      </c>
      <c r="F76" s="6">
        <v>7</v>
      </c>
      <c r="G76" s="6">
        <v>150</v>
      </c>
      <c r="H76" s="6">
        <f t="shared" si="1"/>
        <v>1050</v>
      </c>
      <c r="I76" s="6"/>
    </row>
    <row r="77" s="1" customFormat="1" ht="40" customHeight="1" spans="1:9">
      <c r="A77" s="6">
        <v>75</v>
      </c>
      <c r="B77" s="6" t="s">
        <v>259</v>
      </c>
      <c r="C77" s="6" t="s">
        <v>314</v>
      </c>
      <c r="D77" s="6" t="s">
        <v>18</v>
      </c>
      <c r="E77" s="6" t="s">
        <v>131</v>
      </c>
      <c r="F77" s="6">
        <v>3</v>
      </c>
      <c r="G77" s="6">
        <v>150</v>
      </c>
      <c r="H77" s="6">
        <f t="shared" si="1"/>
        <v>450</v>
      </c>
      <c r="I77" s="6"/>
    </row>
    <row r="78" s="1" customFormat="1" ht="40" customHeight="1" spans="1:9">
      <c r="A78" s="6">
        <v>76</v>
      </c>
      <c r="B78" s="6" t="s">
        <v>259</v>
      </c>
      <c r="C78" s="6" t="s">
        <v>294</v>
      </c>
      <c r="D78" s="6" t="s">
        <v>242</v>
      </c>
      <c r="E78" s="6" t="s">
        <v>277</v>
      </c>
      <c r="F78" s="6">
        <v>3</v>
      </c>
      <c r="G78" s="6">
        <v>150</v>
      </c>
      <c r="H78" s="6">
        <f t="shared" si="1"/>
        <v>450</v>
      </c>
      <c r="I78" s="6"/>
    </row>
    <row r="79" s="1" customFormat="1" ht="40" customHeight="1" spans="1:9">
      <c r="A79" s="6">
        <v>77</v>
      </c>
      <c r="B79" s="6" t="s">
        <v>259</v>
      </c>
      <c r="C79" s="6" t="s">
        <v>295</v>
      </c>
      <c r="D79" s="6" t="s">
        <v>33</v>
      </c>
      <c r="E79" s="6" t="s">
        <v>155</v>
      </c>
      <c r="F79" s="6">
        <v>5</v>
      </c>
      <c r="G79" s="6">
        <v>150</v>
      </c>
      <c r="H79" s="6">
        <f t="shared" si="1"/>
        <v>750</v>
      </c>
      <c r="I79" s="6"/>
    </row>
    <row r="80" s="1" customFormat="1" ht="40" customHeight="1" spans="1:9">
      <c r="A80" s="6">
        <v>78</v>
      </c>
      <c r="B80" s="6" t="s">
        <v>259</v>
      </c>
      <c r="C80" s="6" t="s">
        <v>292</v>
      </c>
      <c r="D80" s="6" t="s">
        <v>293</v>
      </c>
      <c r="E80" s="6" t="s">
        <v>80</v>
      </c>
      <c r="F80" s="6">
        <v>10</v>
      </c>
      <c r="G80" s="6">
        <v>150</v>
      </c>
      <c r="H80" s="6">
        <f t="shared" si="1"/>
        <v>1500</v>
      </c>
      <c r="I80" s="6"/>
    </row>
    <row r="81" s="1" customFormat="1" ht="40" customHeight="1" spans="1:9">
      <c r="A81" s="6">
        <v>79</v>
      </c>
      <c r="B81" s="6" t="s">
        <v>259</v>
      </c>
      <c r="C81" s="6" t="s">
        <v>296</v>
      </c>
      <c r="D81" s="6" t="s">
        <v>21</v>
      </c>
      <c r="E81" s="6" t="s">
        <v>22</v>
      </c>
      <c r="F81" s="6">
        <f>9.5+3.9</f>
        <v>13.4</v>
      </c>
      <c r="G81" s="6">
        <v>150</v>
      </c>
      <c r="H81" s="6">
        <f t="shared" si="1"/>
        <v>2010</v>
      </c>
      <c r="I81" s="6"/>
    </row>
    <row r="82" s="1" customFormat="1" ht="40" customHeight="1" spans="1:9">
      <c r="A82" s="6">
        <v>80</v>
      </c>
      <c r="B82" s="6" t="s">
        <v>259</v>
      </c>
      <c r="C82" s="6" t="s">
        <v>301</v>
      </c>
      <c r="D82" s="6" t="s">
        <v>52</v>
      </c>
      <c r="E82" s="6" t="s">
        <v>22</v>
      </c>
      <c r="F82" s="6">
        <v>17</v>
      </c>
      <c r="G82" s="6">
        <v>150</v>
      </c>
      <c r="H82" s="6">
        <f t="shared" si="1"/>
        <v>2550</v>
      </c>
      <c r="I82" s="6"/>
    </row>
    <row r="83" s="1" customFormat="1" ht="40" customHeight="1" spans="1:9">
      <c r="A83" s="6">
        <v>81</v>
      </c>
      <c r="B83" s="6" t="s">
        <v>259</v>
      </c>
      <c r="C83" s="6" t="s">
        <v>297</v>
      </c>
      <c r="D83" s="6" t="s">
        <v>298</v>
      </c>
      <c r="E83" s="6" t="s">
        <v>13</v>
      </c>
      <c r="F83" s="6">
        <v>5</v>
      </c>
      <c r="G83" s="6">
        <v>150</v>
      </c>
      <c r="H83" s="6">
        <f t="shared" si="1"/>
        <v>750</v>
      </c>
      <c r="I83" s="6"/>
    </row>
    <row r="84" s="1" customFormat="1" ht="40" customHeight="1" spans="1:9">
      <c r="A84" s="6">
        <v>82</v>
      </c>
      <c r="B84" s="6" t="s">
        <v>259</v>
      </c>
      <c r="C84" s="6" t="s">
        <v>302</v>
      </c>
      <c r="D84" s="6" t="s">
        <v>62</v>
      </c>
      <c r="E84" s="6" t="s">
        <v>39</v>
      </c>
      <c r="F84" s="6">
        <v>2</v>
      </c>
      <c r="G84" s="6">
        <v>150</v>
      </c>
      <c r="H84" s="6">
        <f t="shared" si="1"/>
        <v>300</v>
      </c>
      <c r="I84" s="6"/>
    </row>
    <row r="85" s="1" customFormat="1" ht="40" customHeight="1" spans="1:9">
      <c r="A85" s="6">
        <v>83</v>
      </c>
      <c r="B85" s="6" t="s">
        <v>259</v>
      </c>
      <c r="C85" s="6" t="s">
        <v>303</v>
      </c>
      <c r="D85" s="6" t="s">
        <v>62</v>
      </c>
      <c r="E85" s="6" t="s">
        <v>39</v>
      </c>
      <c r="F85" s="6">
        <v>5</v>
      </c>
      <c r="G85" s="6">
        <v>150</v>
      </c>
      <c r="H85" s="6">
        <f t="shared" si="1"/>
        <v>750</v>
      </c>
      <c r="I85" s="6"/>
    </row>
    <row r="86" s="1" customFormat="1" ht="40" customHeight="1" spans="1:9">
      <c r="A86" s="6">
        <v>84</v>
      </c>
      <c r="B86" s="6" t="s">
        <v>259</v>
      </c>
      <c r="C86" s="6" t="s">
        <v>299</v>
      </c>
      <c r="D86" s="6" t="s">
        <v>300</v>
      </c>
      <c r="E86" s="6" t="s">
        <v>50</v>
      </c>
      <c r="F86" s="6">
        <v>10</v>
      </c>
      <c r="G86" s="6">
        <v>150</v>
      </c>
      <c r="H86" s="6">
        <f t="shared" si="1"/>
        <v>1500</v>
      </c>
      <c r="I86" s="6"/>
    </row>
    <row r="87" s="1" customFormat="1" ht="40" customHeight="1" spans="1:9">
      <c r="A87" s="6">
        <v>85</v>
      </c>
      <c r="B87" s="6" t="s">
        <v>259</v>
      </c>
      <c r="C87" s="6" t="s">
        <v>306</v>
      </c>
      <c r="D87" s="6" t="s">
        <v>266</v>
      </c>
      <c r="E87" s="6" t="s">
        <v>39</v>
      </c>
      <c r="F87" s="6">
        <v>5</v>
      </c>
      <c r="G87" s="6">
        <v>150</v>
      </c>
      <c r="H87" s="6">
        <f t="shared" si="1"/>
        <v>750</v>
      </c>
      <c r="I87" s="6"/>
    </row>
    <row r="88" s="1" customFormat="1" ht="40" customHeight="1" spans="1:9">
      <c r="A88" s="6">
        <v>86</v>
      </c>
      <c r="B88" s="6" t="s">
        <v>259</v>
      </c>
      <c r="C88" s="6" t="s">
        <v>307</v>
      </c>
      <c r="D88" s="6" t="s">
        <v>33</v>
      </c>
      <c r="E88" s="6" t="s">
        <v>308</v>
      </c>
      <c r="F88" s="6">
        <v>5</v>
      </c>
      <c r="G88" s="6">
        <v>150</v>
      </c>
      <c r="H88" s="6">
        <f t="shared" si="1"/>
        <v>750</v>
      </c>
      <c r="I88" s="6"/>
    </row>
    <row r="89" s="1" customFormat="1" ht="40" customHeight="1" spans="1:9">
      <c r="A89" s="6">
        <v>87</v>
      </c>
      <c r="B89" s="6" t="s">
        <v>259</v>
      </c>
      <c r="C89" s="6" t="s">
        <v>309</v>
      </c>
      <c r="D89" s="6" t="s">
        <v>12</v>
      </c>
      <c r="E89" s="6" t="s">
        <v>13</v>
      </c>
      <c r="F89" s="6">
        <v>5</v>
      </c>
      <c r="G89" s="6">
        <v>150</v>
      </c>
      <c r="H89" s="6">
        <f t="shared" si="1"/>
        <v>750</v>
      </c>
      <c r="I89" s="6"/>
    </row>
    <row r="90" s="1" customFormat="1" ht="40" customHeight="1" spans="1:9">
      <c r="A90" s="6">
        <v>88</v>
      </c>
      <c r="B90" s="6" t="s">
        <v>259</v>
      </c>
      <c r="C90" s="6" t="s">
        <v>310</v>
      </c>
      <c r="D90" s="6" t="s">
        <v>33</v>
      </c>
      <c r="E90" s="6" t="s">
        <v>48</v>
      </c>
      <c r="F90" s="6">
        <v>10</v>
      </c>
      <c r="G90" s="6">
        <v>150</v>
      </c>
      <c r="H90" s="6">
        <f t="shared" si="1"/>
        <v>1500</v>
      </c>
      <c r="I90" s="6"/>
    </row>
    <row r="91" s="1" customFormat="1" ht="40" customHeight="1" spans="1:9">
      <c r="A91" s="6">
        <v>89</v>
      </c>
      <c r="B91" s="6" t="s">
        <v>259</v>
      </c>
      <c r="C91" s="6" t="s">
        <v>311</v>
      </c>
      <c r="D91" s="6" t="s">
        <v>24</v>
      </c>
      <c r="E91" s="6" t="s">
        <v>312</v>
      </c>
      <c r="F91" s="6">
        <v>5.5</v>
      </c>
      <c r="G91" s="6">
        <v>150</v>
      </c>
      <c r="H91" s="6">
        <f t="shared" si="1"/>
        <v>825</v>
      </c>
      <c r="I91" s="6"/>
    </row>
    <row r="92" s="1" customFormat="1" ht="40" customHeight="1" spans="1:9">
      <c r="A92" s="6">
        <v>90</v>
      </c>
      <c r="B92" s="6" t="s">
        <v>259</v>
      </c>
      <c r="C92" s="6" t="s">
        <v>264</v>
      </c>
      <c r="D92" s="6" t="s">
        <v>18</v>
      </c>
      <c r="E92" s="6" t="s">
        <v>39</v>
      </c>
      <c r="F92" s="6">
        <v>13</v>
      </c>
      <c r="G92" s="6">
        <v>150</v>
      </c>
      <c r="H92" s="6">
        <f t="shared" si="1"/>
        <v>1950</v>
      </c>
      <c r="I92" s="6"/>
    </row>
    <row r="93" s="1" customFormat="1" ht="40" customHeight="1" spans="1:9">
      <c r="A93" s="6">
        <v>91</v>
      </c>
      <c r="B93" s="6" t="s">
        <v>259</v>
      </c>
      <c r="C93" s="6" t="s">
        <v>263</v>
      </c>
      <c r="D93" s="6" t="s">
        <v>62</v>
      </c>
      <c r="E93" s="6" t="s">
        <v>95</v>
      </c>
      <c r="F93" s="6">
        <v>11</v>
      </c>
      <c r="G93" s="6">
        <v>150</v>
      </c>
      <c r="H93" s="6">
        <f t="shared" si="1"/>
        <v>1650</v>
      </c>
      <c r="I93" s="6"/>
    </row>
    <row r="94" s="1" customFormat="1" ht="40" customHeight="1" spans="1:9">
      <c r="A94" s="6">
        <v>92</v>
      </c>
      <c r="B94" s="6" t="s">
        <v>259</v>
      </c>
      <c r="C94" s="6" t="s">
        <v>261</v>
      </c>
      <c r="D94" s="6" t="s">
        <v>24</v>
      </c>
      <c r="E94" s="6" t="s">
        <v>262</v>
      </c>
      <c r="F94" s="6">
        <v>10</v>
      </c>
      <c r="G94" s="6">
        <v>150</v>
      </c>
      <c r="H94" s="6">
        <f t="shared" si="1"/>
        <v>1500</v>
      </c>
      <c r="I94" s="6"/>
    </row>
    <row r="95" s="1" customFormat="1" ht="40" customHeight="1" spans="1:9">
      <c r="A95" s="6">
        <v>93</v>
      </c>
      <c r="B95" s="6" t="s">
        <v>259</v>
      </c>
      <c r="C95" s="6" t="s">
        <v>260</v>
      </c>
      <c r="D95" s="6" t="s">
        <v>18</v>
      </c>
      <c r="E95" s="6" t="s">
        <v>95</v>
      </c>
      <c r="F95" s="6">
        <v>20</v>
      </c>
      <c r="G95" s="6">
        <v>150</v>
      </c>
      <c r="H95" s="6">
        <f t="shared" si="1"/>
        <v>3000</v>
      </c>
      <c r="I95" s="6"/>
    </row>
    <row r="96" s="1" customFormat="1" ht="40" customHeight="1" spans="1:9">
      <c r="A96" s="6">
        <v>94</v>
      </c>
      <c r="B96" s="6" t="s">
        <v>259</v>
      </c>
      <c r="C96" s="6" t="s">
        <v>268</v>
      </c>
      <c r="D96" s="6" t="s">
        <v>62</v>
      </c>
      <c r="E96" s="6" t="s">
        <v>22</v>
      </c>
      <c r="F96" s="6">
        <v>5</v>
      </c>
      <c r="G96" s="6">
        <v>150</v>
      </c>
      <c r="H96" s="6">
        <f t="shared" si="1"/>
        <v>750</v>
      </c>
      <c r="I96" s="6"/>
    </row>
    <row r="97" s="1" customFormat="1" ht="40" customHeight="1" spans="1:9">
      <c r="A97" s="6">
        <v>95</v>
      </c>
      <c r="B97" s="6" t="s">
        <v>259</v>
      </c>
      <c r="C97" s="6" t="s">
        <v>269</v>
      </c>
      <c r="D97" s="6" t="s">
        <v>270</v>
      </c>
      <c r="E97" s="6" t="s">
        <v>271</v>
      </c>
      <c r="F97" s="6">
        <v>3</v>
      </c>
      <c r="G97" s="6">
        <v>150</v>
      </c>
      <c r="H97" s="6">
        <f t="shared" si="1"/>
        <v>450</v>
      </c>
      <c r="I97" s="6"/>
    </row>
    <row r="98" s="1" customFormat="1" ht="40" customHeight="1" spans="1:9">
      <c r="A98" s="6">
        <v>96</v>
      </c>
      <c r="B98" s="6" t="s">
        <v>259</v>
      </c>
      <c r="C98" s="6" t="s">
        <v>272</v>
      </c>
      <c r="D98" s="6" t="s">
        <v>18</v>
      </c>
      <c r="E98" s="6" t="s">
        <v>39</v>
      </c>
      <c r="F98" s="6">
        <v>8</v>
      </c>
      <c r="G98" s="6">
        <v>150</v>
      </c>
      <c r="H98" s="6">
        <f t="shared" si="1"/>
        <v>1200</v>
      </c>
      <c r="I98" s="6"/>
    </row>
    <row r="99" s="1" customFormat="1" ht="40" customHeight="1" spans="1:9">
      <c r="A99" s="6">
        <v>97</v>
      </c>
      <c r="B99" s="6" t="s">
        <v>259</v>
      </c>
      <c r="C99" s="6" t="s">
        <v>275</v>
      </c>
      <c r="D99" s="6" t="s">
        <v>41</v>
      </c>
      <c r="E99" s="6" t="s">
        <v>39</v>
      </c>
      <c r="F99" s="6">
        <v>6</v>
      </c>
      <c r="G99" s="6">
        <v>150</v>
      </c>
      <c r="H99" s="6">
        <f t="shared" si="1"/>
        <v>900</v>
      </c>
      <c r="I99" s="6"/>
    </row>
    <row r="100" s="1" customFormat="1" ht="40" customHeight="1" spans="1:9">
      <c r="A100" s="6">
        <v>98</v>
      </c>
      <c r="B100" s="6" t="s">
        <v>259</v>
      </c>
      <c r="C100" s="6" t="s">
        <v>276</v>
      </c>
      <c r="D100" s="6" t="s">
        <v>41</v>
      </c>
      <c r="E100" s="6" t="s">
        <v>277</v>
      </c>
      <c r="F100" s="6">
        <v>10</v>
      </c>
      <c r="G100" s="6">
        <v>150</v>
      </c>
      <c r="H100" s="6">
        <f t="shared" si="1"/>
        <v>1500</v>
      </c>
      <c r="I100" s="6"/>
    </row>
    <row r="101" s="1" customFormat="1" ht="40" customHeight="1" spans="1:9">
      <c r="A101" s="6">
        <v>99</v>
      </c>
      <c r="B101" s="6" t="s">
        <v>259</v>
      </c>
      <c r="C101" s="6" t="s">
        <v>278</v>
      </c>
      <c r="D101" s="6" t="s">
        <v>15</v>
      </c>
      <c r="E101" s="6" t="s">
        <v>155</v>
      </c>
      <c r="F101" s="6">
        <v>10</v>
      </c>
      <c r="G101" s="6">
        <v>150</v>
      </c>
      <c r="H101" s="6">
        <f t="shared" si="1"/>
        <v>1500</v>
      </c>
      <c r="I101" s="6"/>
    </row>
    <row r="102" s="1" customFormat="1" ht="40" customHeight="1" spans="1:9">
      <c r="A102" s="6">
        <v>100</v>
      </c>
      <c r="B102" s="6" t="s">
        <v>259</v>
      </c>
      <c r="C102" s="6" t="s">
        <v>279</v>
      </c>
      <c r="D102" s="6" t="s">
        <v>62</v>
      </c>
      <c r="E102" s="6" t="s">
        <v>252</v>
      </c>
      <c r="F102" s="6">
        <v>8</v>
      </c>
      <c r="G102" s="6">
        <v>150</v>
      </c>
      <c r="H102" s="6">
        <f t="shared" si="1"/>
        <v>1200</v>
      </c>
      <c r="I102" s="6"/>
    </row>
    <row r="103" s="1" customFormat="1" ht="40" customHeight="1" spans="1:9">
      <c r="A103" s="6">
        <v>101</v>
      </c>
      <c r="B103" s="6" t="s">
        <v>259</v>
      </c>
      <c r="C103" s="6" t="s">
        <v>281</v>
      </c>
      <c r="D103" s="6" t="s">
        <v>282</v>
      </c>
      <c r="E103" s="6" t="s">
        <v>283</v>
      </c>
      <c r="F103" s="6">
        <v>7</v>
      </c>
      <c r="G103" s="6">
        <v>150</v>
      </c>
      <c r="H103" s="6">
        <f t="shared" si="1"/>
        <v>1050</v>
      </c>
      <c r="I103" s="6"/>
    </row>
    <row r="104" s="1" customFormat="1" ht="40" customHeight="1" spans="1:9">
      <c r="A104" s="6">
        <v>102</v>
      </c>
      <c r="B104" s="6" t="s">
        <v>259</v>
      </c>
      <c r="C104" s="6" t="s">
        <v>284</v>
      </c>
      <c r="D104" s="6" t="s">
        <v>237</v>
      </c>
      <c r="E104" s="6" t="s">
        <v>99</v>
      </c>
      <c r="F104" s="6">
        <v>8</v>
      </c>
      <c r="G104" s="6">
        <v>150</v>
      </c>
      <c r="H104" s="6">
        <f t="shared" si="1"/>
        <v>1200</v>
      </c>
      <c r="I104" s="6"/>
    </row>
    <row r="105" s="1" customFormat="1" ht="40" customHeight="1" spans="1:9">
      <c r="A105" s="6">
        <v>103</v>
      </c>
      <c r="B105" s="6" t="s">
        <v>259</v>
      </c>
      <c r="C105" s="6" t="s">
        <v>285</v>
      </c>
      <c r="D105" s="6" t="s">
        <v>52</v>
      </c>
      <c r="E105" s="6" t="s">
        <v>36</v>
      </c>
      <c r="F105" s="6">
        <v>15</v>
      </c>
      <c r="G105" s="6">
        <v>150</v>
      </c>
      <c r="H105" s="6">
        <f t="shared" si="1"/>
        <v>2250</v>
      </c>
      <c r="I105" s="6"/>
    </row>
    <row r="106" s="1" customFormat="1" ht="40" customHeight="1" spans="1:9">
      <c r="A106" s="6">
        <v>104</v>
      </c>
      <c r="B106" s="6" t="s">
        <v>259</v>
      </c>
      <c r="C106" s="6" t="s">
        <v>290</v>
      </c>
      <c r="D106" s="6" t="s">
        <v>24</v>
      </c>
      <c r="E106" s="6" t="s">
        <v>291</v>
      </c>
      <c r="F106" s="6">
        <f>12+13</f>
        <v>25</v>
      </c>
      <c r="G106" s="6">
        <v>150</v>
      </c>
      <c r="H106" s="6">
        <f t="shared" si="1"/>
        <v>3750</v>
      </c>
      <c r="I106" s="6"/>
    </row>
    <row r="107" s="1" customFormat="1" ht="40" customHeight="1" spans="1:9">
      <c r="A107" s="6">
        <v>105</v>
      </c>
      <c r="B107" s="6" t="s">
        <v>259</v>
      </c>
      <c r="C107" s="6" t="s">
        <v>318</v>
      </c>
      <c r="D107" s="6" t="s">
        <v>62</v>
      </c>
      <c r="E107" s="6" t="s">
        <v>84</v>
      </c>
      <c r="F107" s="6">
        <v>8</v>
      </c>
      <c r="G107" s="6">
        <v>150</v>
      </c>
      <c r="H107" s="6">
        <f t="shared" si="1"/>
        <v>1200</v>
      </c>
      <c r="I107" s="6"/>
    </row>
    <row r="108" s="1" customFormat="1" ht="40" customHeight="1" spans="1:9">
      <c r="A108" s="6">
        <v>106</v>
      </c>
      <c r="B108" s="7" t="s">
        <v>249</v>
      </c>
      <c r="C108" s="7" t="s">
        <v>330</v>
      </c>
      <c r="D108" s="6" t="s">
        <v>33</v>
      </c>
      <c r="E108" s="6" t="s">
        <v>19</v>
      </c>
      <c r="F108" s="17">
        <v>5</v>
      </c>
      <c r="G108" s="6">
        <v>150</v>
      </c>
      <c r="H108" s="6">
        <f t="shared" si="1"/>
        <v>750</v>
      </c>
      <c r="I108" s="6"/>
    </row>
    <row r="109" s="1" customFormat="1" ht="40" customHeight="1" spans="1:9">
      <c r="A109" s="6">
        <v>107</v>
      </c>
      <c r="B109" s="7" t="s">
        <v>321</v>
      </c>
      <c r="C109" s="7" t="s">
        <v>322</v>
      </c>
      <c r="D109" s="6" t="s">
        <v>270</v>
      </c>
      <c r="E109" s="6" t="s">
        <v>60</v>
      </c>
      <c r="F109" s="17">
        <v>8</v>
      </c>
      <c r="G109" s="6">
        <v>150</v>
      </c>
      <c r="H109" s="6">
        <f t="shared" si="1"/>
        <v>1200</v>
      </c>
      <c r="I109" s="6"/>
    </row>
    <row r="110" s="1" customFormat="1" ht="40" customHeight="1" spans="1:9">
      <c r="A110" s="6">
        <v>108</v>
      </c>
      <c r="B110" s="7" t="s">
        <v>323</v>
      </c>
      <c r="C110" s="7" t="s">
        <v>331</v>
      </c>
      <c r="D110" s="7" t="s">
        <v>332</v>
      </c>
      <c r="E110" s="7" t="s">
        <v>80</v>
      </c>
      <c r="F110" s="17">
        <v>3</v>
      </c>
      <c r="G110" s="6">
        <v>150</v>
      </c>
      <c r="H110" s="6">
        <f t="shared" si="1"/>
        <v>450</v>
      </c>
      <c r="I110" s="6"/>
    </row>
    <row r="111" s="1" customFormat="1" ht="40" customHeight="1" spans="1:9">
      <c r="A111" s="6">
        <v>109</v>
      </c>
      <c r="B111" s="7" t="s">
        <v>323</v>
      </c>
      <c r="C111" s="7" t="s">
        <v>333</v>
      </c>
      <c r="D111" s="7" t="s">
        <v>242</v>
      </c>
      <c r="E111" s="7" t="s">
        <v>84</v>
      </c>
      <c r="F111" s="17">
        <v>5</v>
      </c>
      <c r="G111" s="6">
        <v>150</v>
      </c>
      <c r="H111" s="6">
        <f t="shared" si="1"/>
        <v>750</v>
      </c>
      <c r="I111" s="6"/>
    </row>
    <row r="112" s="1" customFormat="1" ht="40" customHeight="1" spans="1:9">
      <c r="A112" s="6">
        <v>110</v>
      </c>
      <c r="B112" s="7" t="s">
        <v>323</v>
      </c>
      <c r="C112" s="7" t="s">
        <v>324</v>
      </c>
      <c r="D112" s="7" t="s">
        <v>59</v>
      </c>
      <c r="E112" s="7" t="s">
        <v>325</v>
      </c>
      <c r="F112" s="17">
        <v>12</v>
      </c>
      <c r="G112" s="6">
        <v>150</v>
      </c>
      <c r="H112" s="6">
        <f t="shared" si="1"/>
        <v>1800</v>
      </c>
      <c r="I112" s="6"/>
    </row>
    <row r="113" s="1" customFormat="1" ht="40" customHeight="1" spans="1:9">
      <c r="A113" s="18" t="s">
        <v>334</v>
      </c>
      <c r="B113" s="19"/>
      <c r="C113" s="20"/>
      <c r="D113" s="11"/>
      <c r="E113" s="11"/>
      <c r="F113" s="11">
        <f>SUM(F3:F112)</f>
        <v>821.3</v>
      </c>
      <c r="G113" s="11"/>
      <c r="H113" s="11">
        <f>SUM(H3:H112)</f>
        <v>123195</v>
      </c>
      <c r="I113" s="11"/>
    </row>
  </sheetData>
  <mergeCells count="2">
    <mergeCell ref="A1:I1"/>
    <mergeCell ref="A113:B113"/>
  </mergeCells>
  <pageMargins left="0.275" right="0.235416666666667" top="0.313888888888889" bottom="0.196527777777778" header="0.235416666666667" footer="0.118055555555556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37"/>
  <sheetViews>
    <sheetView workbookViewId="0">
      <selection activeCell="A5" sqref="$A1:$XFD29"/>
    </sheetView>
  </sheetViews>
  <sheetFormatPr defaultColWidth="9" defaultRowHeight="15"/>
  <cols>
    <col min="1" max="1" width="6.125" style="1" customWidth="1"/>
    <col min="2" max="2" width="9.375" style="1" customWidth="1"/>
    <col min="3" max="3" width="9.75" style="1" customWidth="1"/>
    <col min="4" max="4" width="23.625" style="1" customWidth="1"/>
    <col min="5" max="5" width="24.375" style="1" customWidth="1"/>
    <col min="6" max="6" width="16.75" style="1" customWidth="1"/>
    <col min="7" max="7" width="16.25" style="1" customWidth="1"/>
    <col min="8" max="8" width="10.5" style="1" customWidth="1"/>
    <col min="9" max="9" width="11.5083333333333" style="1" customWidth="1"/>
    <col min="10" max="16384" width="9" style="1"/>
  </cols>
  <sheetData>
    <row r="1" s="1" customFormat="1" ht="40" customHeight="1" spans="1:9">
      <c r="A1" s="4" t="s">
        <v>335</v>
      </c>
      <c r="B1" s="4"/>
      <c r="C1" s="4"/>
      <c r="D1" s="4"/>
      <c r="E1" s="4"/>
      <c r="F1" s="4"/>
      <c r="G1" s="4"/>
      <c r="H1" s="4"/>
      <c r="I1" s="4"/>
    </row>
    <row r="2" s="1" customFormat="1" ht="40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336</v>
      </c>
      <c r="G2" s="5" t="s">
        <v>337</v>
      </c>
      <c r="H2" s="5" t="s">
        <v>8</v>
      </c>
      <c r="I2" s="5" t="s">
        <v>9</v>
      </c>
    </row>
    <row r="3" s="1" customFormat="1" ht="40" customHeight="1" spans="1:9">
      <c r="A3" s="6">
        <v>1</v>
      </c>
      <c r="B3" s="6" t="s">
        <v>338</v>
      </c>
      <c r="C3" s="6" t="s">
        <v>339</v>
      </c>
      <c r="D3" s="6" t="s">
        <v>59</v>
      </c>
      <c r="E3" s="6" t="s">
        <v>325</v>
      </c>
      <c r="F3" s="6">
        <v>9</v>
      </c>
      <c r="G3" s="6">
        <v>500</v>
      </c>
      <c r="H3" s="6">
        <f t="shared" ref="H3:H28" si="0">F3*500</f>
        <v>4500</v>
      </c>
      <c r="I3" s="6"/>
    </row>
    <row r="4" s="1" customFormat="1" ht="40" customHeight="1" spans="1:9">
      <c r="A4" s="6">
        <v>2</v>
      </c>
      <c r="B4" s="6" t="s">
        <v>338</v>
      </c>
      <c r="C4" s="6" t="s">
        <v>340</v>
      </c>
      <c r="D4" s="7" t="s">
        <v>332</v>
      </c>
      <c r="E4" s="8" t="s">
        <v>80</v>
      </c>
      <c r="F4" s="6">
        <v>14</v>
      </c>
      <c r="G4" s="6">
        <v>500</v>
      </c>
      <c r="H4" s="6">
        <f t="shared" si="0"/>
        <v>7000</v>
      </c>
      <c r="I4" s="6"/>
    </row>
    <row r="5" s="1" customFormat="1" ht="40" customHeight="1" spans="1:9">
      <c r="A5" s="6">
        <v>3</v>
      </c>
      <c r="B5" s="6" t="s">
        <v>338</v>
      </c>
      <c r="C5" s="6" t="s">
        <v>341</v>
      </c>
      <c r="D5" s="6" t="s">
        <v>242</v>
      </c>
      <c r="E5" s="6" t="s">
        <v>84</v>
      </c>
      <c r="F5" s="6">
        <v>18</v>
      </c>
      <c r="G5" s="6">
        <v>500</v>
      </c>
      <c r="H5" s="6">
        <f t="shared" si="0"/>
        <v>9000</v>
      </c>
      <c r="I5" s="6"/>
    </row>
    <row r="6" s="1" customFormat="1" ht="40" customHeight="1" spans="1:9">
      <c r="A6" s="6">
        <v>4</v>
      </c>
      <c r="B6" s="6" t="s">
        <v>338</v>
      </c>
      <c r="C6" s="6" t="s">
        <v>342</v>
      </c>
      <c r="D6" s="6" t="s">
        <v>179</v>
      </c>
      <c r="E6" s="6" t="s">
        <v>60</v>
      </c>
      <c r="F6" s="6">
        <v>10</v>
      </c>
      <c r="G6" s="6">
        <v>500</v>
      </c>
      <c r="H6" s="6">
        <f t="shared" si="0"/>
        <v>5000</v>
      </c>
      <c r="I6" s="6"/>
    </row>
    <row r="7" s="1" customFormat="1" ht="40" customHeight="1" spans="1:9">
      <c r="A7" s="6">
        <v>5</v>
      </c>
      <c r="B7" s="6" t="s">
        <v>338</v>
      </c>
      <c r="C7" s="6" t="s">
        <v>343</v>
      </c>
      <c r="D7" s="6" t="s">
        <v>344</v>
      </c>
      <c r="E7" s="6" t="s">
        <v>345</v>
      </c>
      <c r="F7" s="6">
        <v>15</v>
      </c>
      <c r="G7" s="6">
        <v>500</v>
      </c>
      <c r="H7" s="6">
        <f t="shared" si="0"/>
        <v>7500</v>
      </c>
      <c r="I7" s="6"/>
    </row>
    <row r="8" s="1" customFormat="1" ht="40" customHeight="1" spans="1:9">
      <c r="A8" s="6">
        <v>6</v>
      </c>
      <c r="B8" s="6" t="s">
        <v>338</v>
      </c>
      <c r="C8" s="6" t="s">
        <v>346</v>
      </c>
      <c r="D8" s="6" t="s">
        <v>327</v>
      </c>
      <c r="E8" s="6" t="s">
        <v>145</v>
      </c>
      <c r="F8" s="6">
        <v>8</v>
      </c>
      <c r="G8" s="6">
        <v>500</v>
      </c>
      <c r="H8" s="6">
        <f t="shared" si="0"/>
        <v>4000</v>
      </c>
      <c r="I8" s="6"/>
    </row>
    <row r="9" s="1" customFormat="1" ht="40" customHeight="1" spans="1:9">
      <c r="A9" s="6">
        <v>7</v>
      </c>
      <c r="B9" s="6" t="s">
        <v>338</v>
      </c>
      <c r="C9" s="6" t="s">
        <v>347</v>
      </c>
      <c r="D9" s="6" t="s">
        <v>24</v>
      </c>
      <c r="E9" s="7" t="s">
        <v>36</v>
      </c>
      <c r="F9" s="6">
        <v>5</v>
      </c>
      <c r="G9" s="6">
        <v>500</v>
      </c>
      <c r="H9" s="6">
        <f t="shared" si="0"/>
        <v>2500</v>
      </c>
      <c r="I9" s="6"/>
    </row>
    <row r="10" s="1" customFormat="1" ht="40" customHeight="1" spans="1:9">
      <c r="A10" s="6">
        <v>8</v>
      </c>
      <c r="B10" s="6" t="s">
        <v>338</v>
      </c>
      <c r="C10" s="9" t="s">
        <v>348</v>
      </c>
      <c r="D10" s="10" t="s">
        <v>141</v>
      </c>
      <c r="E10" s="10" t="s">
        <v>50</v>
      </c>
      <c r="F10" s="6">
        <v>5</v>
      </c>
      <c r="G10" s="6">
        <v>500</v>
      </c>
      <c r="H10" s="6">
        <f t="shared" si="0"/>
        <v>2500</v>
      </c>
      <c r="I10" s="6"/>
    </row>
    <row r="11" s="1" customFormat="1" ht="40" customHeight="1" spans="1:9">
      <c r="A11" s="6">
        <v>9</v>
      </c>
      <c r="B11" s="6" t="s">
        <v>96</v>
      </c>
      <c r="C11" s="6" t="s">
        <v>151</v>
      </c>
      <c r="D11" s="6" t="s">
        <v>38</v>
      </c>
      <c r="E11" s="6" t="s">
        <v>84</v>
      </c>
      <c r="F11" s="6">
        <v>1</v>
      </c>
      <c r="G11" s="6">
        <v>500</v>
      </c>
      <c r="H11" s="6">
        <f t="shared" si="0"/>
        <v>500</v>
      </c>
      <c r="I11" s="6"/>
    </row>
    <row r="12" s="1" customFormat="1" ht="40" customHeight="1" spans="1:9">
      <c r="A12" s="6">
        <v>10</v>
      </c>
      <c r="B12" s="6" t="s">
        <v>96</v>
      </c>
      <c r="C12" s="11" t="s">
        <v>349</v>
      </c>
      <c r="D12" s="6" t="s">
        <v>141</v>
      </c>
      <c r="E12" s="6" t="s">
        <v>95</v>
      </c>
      <c r="F12" s="11">
        <v>2</v>
      </c>
      <c r="G12" s="6">
        <v>500</v>
      </c>
      <c r="H12" s="6">
        <f t="shared" si="0"/>
        <v>1000</v>
      </c>
      <c r="I12" s="6"/>
    </row>
    <row r="13" s="1" customFormat="1" ht="40" customHeight="1" spans="1:9">
      <c r="A13" s="6">
        <v>11</v>
      </c>
      <c r="B13" s="6" t="s">
        <v>96</v>
      </c>
      <c r="C13" s="11" t="s">
        <v>350</v>
      </c>
      <c r="D13" s="6" t="s">
        <v>33</v>
      </c>
      <c r="E13" s="6" t="s">
        <v>84</v>
      </c>
      <c r="F13" s="11">
        <v>2</v>
      </c>
      <c r="G13" s="6">
        <v>500</v>
      </c>
      <c r="H13" s="6">
        <f t="shared" si="0"/>
        <v>1000</v>
      </c>
      <c r="I13" s="6"/>
    </row>
    <row r="14" s="1" customFormat="1" ht="40" customHeight="1" spans="1:9">
      <c r="A14" s="6">
        <v>12</v>
      </c>
      <c r="B14" s="6" t="s">
        <v>96</v>
      </c>
      <c r="C14" s="11" t="s">
        <v>351</v>
      </c>
      <c r="D14" s="11" t="s">
        <v>21</v>
      </c>
      <c r="E14" s="11" t="s">
        <v>22</v>
      </c>
      <c r="F14" s="11">
        <v>1</v>
      </c>
      <c r="G14" s="6">
        <v>500</v>
      </c>
      <c r="H14" s="6">
        <f t="shared" si="0"/>
        <v>500</v>
      </c>
      <c r="I14" s="6"/>
    </row>
    <row r="15" s="1" customFormat="1" ht="40" customHeight="1" spans="1:9">
      <c r="A15" s="6">
        <v>13</v>
      </c>
      <c r="B15" s="6" t="s">
        <v>183</v>
      </c>
      <c r="C15" s="11" t="s">
        <v>352</v>
      </c>
      <c r="D15" s="6" t="s">
        <v>62</v>
      </c>
      <c r="E15" s="6" t="s">
        <v>48</v>
      </c>
      <c r="F15" s="11">
        <v>1</v>
      </c>
      <c r="G15" s="6">
        <v>500</v>
      </c>
      <c r="H15" s="6">
        <f t="shared" si="0"/>
        <v>500</v>
      </c>
      <c r="I15" s="6"/>
    </row>
    <row r="16" s="1" customFormat="1" ht="40" customHeight="1" spans="1:9">
      <c r="A16" s="6">
        <v>14</v>
      </c>
      <c r="B16" s="6" t="s">
        <v>183</v>
      </c>
      <c r="C16" s="11" t="s">
        <v>353</v>
      </c>
      <c r="D16" s="6" t="s">
        <v>62</v>
      </c>
      <c r="E16" s="6" t="s">
        <v>39</v>
      </c>
      <c r="F16" s="11">
        <v>1</v>
      </c>
      <c r="G16" s="6">
        <v>500</v>
      </c>
      <c r="H16" s="6">
        <f t="shared" si="0"/>
        <v>500</v>
      </c>
      <c r="I16" s="6"/>
    </row>
    <row r="17" s="1" customFormat="1" ht="40" customHeight="1" spans="1:9">
      <c r="A17" s="6">
        <v>15</v>
      </c>
      <c r="B17" s="6" t="s">
        <v>183</v>
      </c>
      <c r="C17" s="11" t="s">
        <v>354</v>
      </c>
      <c r="D17" s="6" t="s">
        <v>190</v>
      </c>
      <c r="E17" s="6" t="s">
        <v>95</v>
      </c>
      <c r="F17" s="11">
        <v>2</v>
      </c>
      <c r="G17" s="6">
        <v>500</v>
      </c>
      <c r="H17" s="6">
        <f t="shared" si="0"/>
        <v>1000</v>
      </c>
      <c r="I17" s="6"/>
    </row>
    <row r="18" s="1" customFormat="1" ht="40" customHeight="1" spans="1:9">
      <c r="A18" s="6">
        <v>16</v>
      </c>
      <c r="B18" s="6" t="s">
        <v>183</v>
      </c>
      <c r="C18" s="11" t="s">
        <v>251</v>
      </c>
      <c r="D18" s="6" t="s">
        <v>41</v>
      </c>
      <c r="E18" s="6" t="s">
        <v>252</v>
      </c>
      <c r="F18" s="11">
        <v>2</v>
      </c>
      <c r="G18" s="6">
        <v>500</v>
      </c>
      <c r="H18" s="6">
        <f t="shared" si="0"/>
        <v>1000</v>
      </c>
      <c r="I18" s="6"/>
    </row>
    <row r="19" s="2" customFormat="1" ht="40" customHeight="1" spans="1:10">
      <c r="A19" s="6">
        <v>17</v>
      </c>
      <c r="B19" s="6" t="s">
        <v>259</v>
      </c>
      <c r="C19" s="11" t="s">
        <v>355</v>
      </c>
      <c r="D19" s="6" t="s">
        <v>62</v>
      </c>
      <c r="E19" s="6" t="s">
        <v>22</v>
      </c>
      <c r="F19" s="11">
        <v>3</v>
      </c>
      <c r="G19" s="6">
        <v>500</v>
      </c>
      <c r="H19" s="6">
        <f t="shared" si="0"/>
        <v>1500</v>
      </c>
      <c r="I19" s="6"/>
      <c r="J19" s="1"/>
    </row>
    <row r="20" s="2" customFormat="1" ht="40" customHeight="1" spans="1:10">
      <c r="A20" s="6">
        <v>18</v>
      </c>
      <c r="B20" s="6" t="s">
        <v>259</v>
      </c>
      <c r="C20" s="11" t="s">
        <v>356</v>
      </c>
      <c r="D20" s="6" t="s">
        <v>24</v>
      </c>
      <c r="E20" s="6" t="s">
        <v>56</v>
      </c>
      <c r="F20" s="11">
        <v>4</v>
      </c>
      <c r="G20" s="6">
        <v>500</v>
      </c>
      <c r="H20" s="6">
        <f t="shared" si="0"/>
        <v>2000</v>
      </c>
      <c r="I20" s="6"/>
      <c r="J20" s="1"/>
    </row>
    <row r="21" s="2" customFormat="1" ht="40" customHeight="1" spans="1:10">
      <c r="A21" s="6">
        <v>19</v>
      </c>
      <c r="B21" s="6" t="s">
        <v>259</v>
      </c>
      <c r="C21" s="11" t="s">
        <v>357</v>
      </c>
      <c r="D21" s="6" t="s">
        <v>62</v>
      </c>
      <c r="E21" s="6" t="s">
        <v>84</v>
      </c>
      <c r="F21" s="11">
        <v>1</v>
      </c>
      <c r="G21" s="6">
        <v>500</v>
      </c>
      <c r="H21" s="6">
        <f t="shared" si="0"/>
        <v>500</v>
      </c>
      <c r="I21" s="6"/>
      <c r="J21" s="1"/>
    </row>
    <row r="22" s="2" customFormat="1" ht="40" customHeight="1" spans="1:10">
      <c r="A22" s="6">
        <v>20</v>
      </c>
      <c r="B22" s="6" t="s">
        <v>183</v>
      </c>
      <c r="C22" s="12" t="s">
        <v>358</v>
      </c>
      <c r="D22" s="6" t="s">
        <v>18</v>
      </c>
      <c r="E22" s="6" t="s">
        <v>229</v>
      </c>
      <c r="F22" s="11">
        <v>2</v>
      </c>
      <c r="G22" s="6">
        <v>500</v>
      </c>
      <c r="H22" s="6">
        <f t="shared" si="0"/>
        <v>1000</v>
      </c>
      <c r="I22" s="6"/>
      <c r="J22" s="1"/>
    </row>
    <row r="23" s="2" customFormat="1" ht="40" customHeight="1" spans="1:10">
      <c r="A23" s="6">
        <v>21</v>
      </c>
      <c r="B23" s="6" t="s">
        <v>10</v>
      </c>
      <c r="C23" s="11" t="s">
        <v>359</v>
      </c>
      <c r="D23" s="6" t="s">
        <v>59</v>
      </c>
      <c r="E23" s="6" t="s">
        <v>60</v>
      </c>
      <c r="F23" s="11">
        <v>2</v>
      </c>
      <c r="G23" s="6">
        <v>500</v>
      </c>
      <c r="H23" s="6">
        <f t="shared" si="0"/>
        <v>1000</v>
      </c>
      <c r="I23" s="6"/>
      <c r="J23" s="1"/>
    </row>
    <row r="24" s="2" customFormat="1" ht="40" customHeight="1" spans="1:10">
      <c r="A24" s="6">
        <v>22</v>
      </c>
      <c r="B24" s="6" t="s">
        <v>10</v>
      </c>
      <c r="C24" s="11" t="s">
        <v>360</v>
      </c>
      <c r="D24" s="6" t="s">
        <v>27</v>
      </c>
      <c r="E24" s="6" t="s">
        <v>28</v>
      </c>
      <c r="F24" s="11">
        <v>2</v>
      </c>
      <c r="G24" s="6">
        <v>500</v>
      </c>
      <c r="H24" s="6">
        <f t="shared" si="0"/>
        <v>1000</v>
      </c>
      <c r="I24" s="6"/>
      <c r="J24" s="1"/>
    </row>
    <row r="25" s="2" customFormat="1" ht="40" customHeight="1" spans="1:10">
      <c r="A25" s="6">
        <v>23</v>
      </c>
      <c r="B25" s="6" t="s">
        <v>10</v>
      </c>
      <c r="C25" s="11" t="s">
        <v>361</v>
      </c>
      <c r="D25" s="6" t="s">
        <v>69</v>
      </c>
      <c r="E25" s="6" t="s">
        <v>48</v>
      </c>
      <c r="F25" s="11">
        <v>1</v>
      </c>
      <c r="G25" s="6">
        <v>500</v>
      </c>
      <c r="H25" s="6">
        <f t="shared" si="0"/>
        <v>500</v>
      </c>
      <c r="I25" s="6"/>
      <c r="J25" s="1"/>
    </row>
    <row r="26" s="2" customFormat="1" ht="40" customHeight="1" spans="1:10">
      <c r="A26" s="6">
        <v>24</v>
      </c>
      <c r="B26" s="6" t="s">
        <v>10</v>
      </c>
      <c r="C26" s="11" t="s">
        <v>362</v>
      </c>
      <c r="D26" s="6" t="s">
        <v>62</v>
      </c>
      <c r="E26" s="6" t="s">
        <v>63</v>
      </c>
      <c r="F26" s="11">
        <v>2</v>
      </c>
      <c r="G26" s="6">
        <v>500</v>
      </c>
      <c r="H26" s="6">
        <f t="shared" si="0"/>
        <v>1000</v>
      </c>
      <c r="I26" s="6"/>
      <c r="J26" s="1"/>
    </row>
    <row r="27" s="2" customFormat="1" ht="40" customHeight="1" spans="1:10">
      <c r="A27" s="6">
        <v>25</v>
      </c>
      <c r="B27" s="6" t="s">
        <v>10</v>
      </c>
      <c r="C27" s="6" t="s">
        <v>64</v>
      </c>
      <c r="D27" s="6" t="s">
        <v>41</v>
      </c>
      <c r="E27" s="6" t="s">
        <v>39</v>
      </c>
      <c r="F27" s="11">
        <v>2</v>
      </c>
      <c r="G27" s="6">
        <v>500</v>
      </c>
      <c r="H27" s="6">
        <f t="shared" si="0"/>
        <v>1000</v>
      </c>
      <c r="I27" s="6"/>
      <c r="J27" s="1"/>
    </row>
    <row r="28" s="3" customFormat="1" ht="40" customHeight="1" spans="1:10">
      <c r="A28" s="6">
        <v>26</v>
      </c>
      <c r="B28" s="6" t="s">
        <v>10</v>
      </c>
      <c r="C28" s="10" t="s">
        <v>363</v>
      </c>
      <c r="D28" s="6" t="s">
        <v>33</v>
      </c>
      <c r="E28" s="6" t="s">
        <v>19</v>
      </c>
      <c r="F28" s="10">
        <v>2</v>
      </c>
      <c r="G28" s="6">
        <v>501</v>
      </c>
      <c r="H28" s="6">
        <f t="shared" si="0"/>
        <v>1000</v>
      </c>
      <c r="I28" s="10"/>
      <c r="J28" s="1"/>
    </row>
    <row r="29" s="1" customFormat="1" ht="40" customHeight="1" spans="1:9">
      <c r="A29" s="13" t="s">
        <v>334</v>
      </c>
      <c r="B29" s="14"/>
      <c r="C29" s="15"/>
      <c r="D29" s="11"/>
      <c r="E29" s="11"/>
      <c r="F29" s="11">
        <f>SUM(F3:F28)</f>
        <v>117</v>
      </c>
      <c r="G29" s="11"/>
      <c r="H29" s="11">
        <f>SUM(H3:H28)</f>
        <v>58500</v>
      </c>
      <c r="I29" s="11"/>
    </row>
    <row r="30" s="1" customFormat="1" ht="28" customHeight="1"/>
    <row r="31" s="1" customFormat="1" ht="28" customHeight="1"/>
    <row r="32" s="1" customFormat="1" ht="28" customHeight="1"/>
    <row r="33" s="1" customFormat="1" ht="28" customHeight="1"/>
    <row r="34" s="1" customFormat="1" ht="28" customHeight="1"/>
    <row r="35" s="1" customFormat="1" ht="28" customHeight="1"/>
    <row r="36" s="1" customFormat="1" ht="28" customHeight="1"/>
    <row r="37" s="1" customFormat="1" ht="28" customHeight="1"/>
  </sheetData>
  <mergeCells count="1">
    <mergeCell ref="A1:I1"/>
  </mergeCells>
  <pageMargins left="0.313888888888889" right="0.393055555555556" top="0.471527777777778" bottom="0.235416666666667" header="0.393055555555556" footer="0.1562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小茴香种植兑付表</vt:lpstr>
      <vt:lpstr>玉米种植兑付表 </vt:lpstr>
      <vt:lpstr>二次猪仔养殖兑付表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2021-06-18T01:16:00Z</dcterms:created>
  <dcterms:modified xsi:type="dcterms:W3CDTF">2024-05-23T08:05:53Z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  <property fmtid="{D5CDD505-2E9C-101B-9397-08002B2CF9AE}" pid="3" name="ICV">
    <vt:lpwstr>03497F6F72644AE78079EF7BF09CF30E_13</vt:lpwstr>
  </property>
</Properties>
</file>