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695" windowHeight="12645"/>
  </bookViews>
  <sheets>
    <sheet name="Sheet1 (2)" sheetId="2" r:id="rId1"/>
  </sheets>
  <definedNames>
    <definedName name="_xlnm.Print_Titles" localSheetId="0">'Sheet1 (2)'!$4:$8</definedName>
  </definedNames>
  <calcPr calcId="144525"/>
</workbook>
</file>

<file path=xl/sharedStrings.xml><?xml version="1.0" encoding="utf-8"?>
<sst xmlns="http://schemas.openxmlformats.org/spreadsheetml/2006/main" count="91">
  <si>
    <t>附件2</t>
  </si>
  <si>
    <t>海原县2020年统筹整合使用财政涉农资金情况统计表</t>
  </si>
  <si>
    <t>填报单位：</t>
  </si>
  <si>
    <t>填报日期：</t>
  </si>
  <si>
    <t>序号</t>
  </si>
  <si>
    <t>资金名称</t>
  </si>
  <si>
    <t>科目</t>
  </si>
  <si>
    <t>金额</t>
  </si>
  <si>
    <t>未纳入统筹整合规模</t>
  </si>
  <si>
    <t>纳入统筹整合规模</t>
  </si>
  <si>
    <t>备注</t>
  </si>
  <si>
    <t>类</t>
  </si>
  <si>
    <t>款</t>
  </si>
  <si>
    <t>项</t>
  </si>
  <si>
    <t>小计</t>
  </si>
  <si>
    <t>原科目使用规模</t>
  </si>
  <si>
    <t>调整科目使用</t>
  </si>
  <si>
    <t>调整使用规模</t>
  </si>
  <si>
    <t>占比</t>
  </si>
  <si>
    <t>调整后科目</t>
  </si>
  <si>
    <t>A</t>
  </si>
  <si>
    <t>B</t>
  </si>
  <si>
    <t>C</t>
  </si>
  <si>
    <t>D</t>
  </si>
  <si>
    <t>E</t>
  </si>
  <si>
    <t>F</t>
  </si>
  <si>
    <t>G</t>
  </si>
  <si>
    <t>H</t>
  </si>
  <si>
    <t>合计</t>
  </si>
  <si>
    <t>-</t>
  </si>
  <si>
    <t>一</t>
  </si>
  <si>
    <t>中央财政合计</t>
  </si>
  <si>
    <t>中央财政专项扶贫资金</t>
  </si>
  <si>
    <t>213</t>
  </si>
  <si>
    <t>05</t>
  </si>
  <si>
    <t>水利发展资金</t>
  </si>
  <si>
    <t>03</t>
  </si>
  <si>
    <t>06</t>
  </si>
  <si>
    <t>农业生产发展资金</t>
  </si>
  <si>
    <t>林业改革发展资金</t>
  </si>
  <si>
    <t>02</t>
  </si>
  <si>
    <t>09</t>
  </si>
  <si>
    <t>农田建设补助资金</t>
  </si>
  <si>
    <t>01</t>
  </si>
  <si>
    <t>53</t>
  </si>
  <si>
    <t>农村综合改革转移支付</t>
  </si>
  <si>
    <t>07</t>
  </si>
  <si>
    <t>林业生态保护恢复资金（草原生态修复治理补助资金部分）</t>
  </si>
  <si>
    <t>211</t>
  </si>
  <si>
    <t>04</t>
  </si>
  <si>
    <t>农村环境连片整治示范资金</t>
  </si>
  <si>
    <t>车辆购置税收入补助地方用于一般公路建设项目资金（支持农村公路部分）</t>
  </si>
  <si>
    <t>214</t>
  </si>
  <si>
    <t>农村危房改造补助资金</t>
  </si>
  <si>
    <t>221</t>
  </si>
  <si>
    <t>中央专项彩票公益金支持扶贫资金</t>
  </si>
  <si>
    <t>产粮大县奖励资金</t>
  </si>
  <si>
    <t>229</t>
  </si>
  <si>
    <t>99</t>
  </si>
  <si>
    <t>生猪（牛羊）调出大县奖励资金（省级统筹部分）</t>
  </si>
  <si>
    <t>农业资源及生态保护补助资金（对农民的直接补贴除外）</t>
  </si>
  <si>
    <t>服务业发展专项资金（支持新农村现代流通服务网络工程部分）</t>
  </si>
  <si>
    <t>旅游发展基金</t>
  </si>
  <si>
    <t>207</t>
  </si>
  <si>
    <t>中央预算内投资用于“三农”建设部分（不包括重大引调水工程、重点水源工程、江河湖泊治理骨干重大工程、跨界河流开发治理工程、新建大型灌区、大中型灌区续建配套和节水改造、大中型病险水库水闸除险加固、生态建设方面的支出）</t>
  </si>
  <si>
    <t>二</t>
  </si>
  <si>
    <t>省级财政资金小计</t>
  </si>
  <si>
    <t>财政专项扶贫资金</t>
  </si>
  <si>
    <t>脱贫攻坚地方债</t>
  </si>
  <si>
    <t>农村危窑危房改造补助资金</t>
  </si>
  <si>
    <t>农业产业化发展</t>
  </si>
  <si>
    <t>24</t>
  </si>
  <si>
    <t>农业科技创新与推广</t>
  </si>
  <si>
    <t>农产品质量安全监管</t>
  </si>
  <si>
    <t>农业执法与监管</t>
  </si>
  <si>
    <t>10</t>
  </si>
  <si>
    <t>一二三产融合发展资金</t>
  </si>
  <si>
    <t>农田水利专项资金</t>
  </si>
  <si>
    <t>高效节水一次性滴灌带补贴</t>
  </si>
  <si>
    <t>国有公益性水利工程维修养护资金及返还费资金</t>
  </si>
  <si>
    <t>自治区财政林木良种补贴补助</t>
  </si>
  <si>
    <t>自治区财政造林补贴</t>
  </si>
  <si>
    <t>自治区财政林业有害生物防治补助</t>
  </si>
  <si>
    <t>34</t>
  </si>
  <si>
    <t>林业优势特色产业项目</t>
  </si>
  <si>
    <t>21</t>
  </si>
  <si>
    <t>三</t>
  </si>
  <si>
    <t>市级财政资金小计</t>
  </si>
  <si>
    <t>四</t>
  </si>
  <si>
    <t>县级财政资金小计</t>
  </si>
  <si>
    <t>填报说明：金额（B）指县级收到或安排该项资金总规模，具体逻辑关系如下：B=C+D;未纳入统筹整合规模(C)指未纳入统筹整合方案，原渠道使用资金规模；纳入统筹整合规模指纳入统筹整合方案使用资金规模，具体逻辑关系如下：D=E+F,G=F/D。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</si>
</sst>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.00_ "/>
    <numFmt numFmtId="41" formatCode="_ * #,##0_ ;_ * \-#,##0_ ;_ * &quot;-&quot;_ ;_ @_ "/>
  </numFmts>
  <fonts count="30">
    <font>
      <sz val="11"/>
      <color theme="1"/>
      <name val="宋体"/>
      <charset val="134"/>
      <scheme val="minor"/>
    </font>
    <font>
      <sz val="11"/>
      <name val="宋体"/>
      <charset val="134"/>
    </font>
    <font>
      <sz val="22"/>
      <color indexed="8"/>
      <name val="方正小标宋简体"/>
      <charset val="134"/>
    </font>
    <font>
      <b/>
      <sz val="11"/>
      <color indexed="8"/>
      <name val="宋体"/>
      <charset val="134"/>
    </font>
    <font>
      <sz val="11"/>
      <color indexed="8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9"/>
      <color indexed="8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sz val="10"/>
      <color indexed="8"/>
      <name val="宋体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21" fillId="18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2" borderId="19" applyNumberFormat="0" applyFont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7" fillId="21" borderId="18" applyNumberFormat="0" applyAlignment="0" applyProtection="0">
      <alignment vertical="center"/>
    </xf>
    <xf numFmtId="0" fontId="22" fillId="21" borderId="14" applyNumberFormat="0" applyAlignment="0" applyProtection="0">
      <alignment vertical="center"/>
    </xf>
    <xf numFmtId="0" fontId="16" fillId="12" borderId="12" applyNumberFormat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4" fillId="0" borderId="0" applyProtection="0"/>
    <xf numFmtId="0" fontId="19" fillId="24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0" fillId="0" borderId="0"/>
    <xf numFmtId="0" fontId="11" fillId="10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4" fillId="0" borderId="0"/>
  </cellStyleXfs>
  <cellXfs count="82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>
      <alignment vertical="center"/>
    </xf>
    <xf numFmtId="10" fontId="0" fillId="0" borderId="0" xfId="0" applyNumberFormat="1">
      <alignment vertical="center"/>
    </xf>
    <xf numFmtId="0" fontId="2" fillId="0" borderId="0" xfId="0" applyFont="1" applyAlignment="1">
      <alignment horizontal="center" vertical="center"/>
    </xf>
    <xf numFmtId="176" fontId="0" fillId="0" borderId="0" xfId="0" applyNumberForma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40" applyNumberFormat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" xfId="40" applyNumberFormat="1" applyFont="1" applyFill="1" applyBorder="1" applyAlignment="1" applyProtection="1">
      <alignment horizontal="center" vertical="center" wrapText="1"/>
    </xf>
    <xf numFmtId="0" fontId="1" fillId="2" borderId="1" xfId="45" applyNumberFormat="1" applyFont="1" applyFill="1" applyBorder="1" applyAlignment="1" applyProtection="1">
      <alignment horizontal="center" vertical="center" wrapText="1"/>
    </xf>
    <xf numFmtId="0" fontId="0" fillId="2" borderId="8" xfId="0" applyFont="1" applyFill="1" applyBorder="1" applyAlignment="1">
      <alignment horizontal="center" vertical="center"/>
    </xf>
    <xf numFmtId="0" fontId="0" fillId="2" borderId="9" xfId="0" applyFont="1" applyFill="1" applyBorder="1" applyAlignment="1">
      <alignment horizontal="center" vertical="center"/>
    </xf>
    <xf numFmtId="0" fontId="0" fillId="2" borderId="10" xfId="0" applyFont="1" applyFill="1" applyBorder="1" applyAlignment="1">
      <alignment horizontal="center" vertical="center"/>
    </xf>
    <xf numFmtId="0" fontId="5" fillId="3" borderId="1" xfId="45" applyNumberFormat="1" applyFont="1" applyFill="1" applyBorder="1" applyAlignment="1" applyProtection="1">
      <alignment horizontal="center" vertical="center" wrapText="1"/>
    </xf>
    <xf numFmtId="0" fontId="1" fillId="3" borderId="1" xfId="45" applyNumberFormat="1" applyFont="1" applyFill="1" applyBorder="1" applyAlignment="1" applyProtection="1">
      <alignment horizontal="left" vertical="center" wrapText="1"/>
    </xf>
    <xf numFmtId="49" fontId="0" fillId="0" borderId="1" xfId="0" applyNumberFormat="1" applyFont="1" applyBorder="1" applyAlignment="1">
      <alignment horizontal="right" vertical="center"/>
    </xf>
    <xf numFmtId="49" fontId="4" fillId="0" borderId="1" xfId="0" applyNumberFormat="1" applyFont="1" applyFill="1" applyBorder="1" applyAlignment="1">
      <alignment horizontal="right" vertical="center" shrinkToFit="1"/>
    </xf>
    <xf numFmtId="49" fontId="4" fillId="0" borderId="1" xfId="0" applyNumberFormat="1" applyFont="1" applyFill="1" applyBorder="1" applyAlignment="1">
      <alignment horizontal="right" vertical="center"/>
    </xf>
    <xf numFmtId="0" fontId="6" fillId="3" borderId="8" xfId="45" applyNumberFormat="1" applyFont="1" applyFill="1" applyBorder="1" applyAlignment="1" applyProtection="1">
      <alignment horizontal="left" vertical="center" wrapText="1"/>
    </xf>
    <xf numFmtId="0" fontId="6" fillId="3" borderId="9" xfId="45" applyNumberFormat="1" applyFont="1" applyFill="1" applyBorder="1" applyAlignment="1" applyProtection="1">
      <alignment horizontal="left" vertical="center" wrapText="1"/>
    </xf>
    <xf numFmtId="0" fontId="6" fillId="3" borderId="10" xfId="45" applyNumberFormat="1" applyFont="1" applyFill="1" applyBorder="1" applyAlignment="1" applyProtection="1">
      <alignment horizontal="left" vertical="center" wrapText="1"/>
    </xf>
    <xf numFmtId="0" fontId="1" fillId="4" borderId="1" xfId="45" applyNumberFormat="1" applyFont="1" applyFill="1" applyBorder="1" applyAlignment="1" applyProtection="1">
      <alignment horizontal="left" vertical="center" wrapText="1"/>
    </xf>
    <xf numFmtId="49" fontId="7" fillId="0" borderId="1" xfId="0" applyNumberFormat="1" applyFont="1" applyFill="1" applyBorder="1" applyAlignment="1">
      <alignment horizontal="right" vertical="center" shrinkToFit="1"/>
    </xf>
    <xf numFmtId="49" fontId="7" fillId="0" borderId="1" xfId="0" applyNumberFormat="1" applyFont="1" applyFill="1" applyBorder="1" applyAlignment="1">
      <alignment horizontal="right" vertical="center"/>
    </xf>
    <xf numFmtId="0" fontId="1" fillId="0" borderId="1" xfId="45" applyNumberFormat="1" applyFont="1" applyFill="1" applyBorder="1" applyAlignment="1" applyProtection="1">
      <alignment horizontal="left" vertical="center" wrapText="1"/>
    </xf>
    <xf numFmtId="0" fontId="6" fillId="0" borderId="1" xfId="45" applyNumberFormat="1" applyFont="1" applyFill="1" applyBorder="1" applyAlignment="1" applyProtection="1">
      <alignment horizontal="left" vertical="center" wrapText="1"/>
    </xf>
    <xf numFmtId="49" fontId="0" fillId="0" borderId="1" xfId="0" applyNumberFormat="1" applyFont="1" applyFill="1" applyBorder="1" applyAlignment="1">
      <alignment horizontal="right" vertical="center"/>
    </xf>
    <xf numFmtId="0" fontId="5" fillId="0" borderId="1" xfId="45" applyNumberFormat="1" applyFont="1" applyFill="1" applyBorder="1" applyAlignment="1" applyProtection="1">
      <alignment horizontal="center" vertical="center" wrapText="1"/>
    </xf>
    <xf numFmtId="0" fontId="1" fillId="0" borderId="8" xfId="45" applyNumberFormat="1" applyFont="1" applyFill="1" applyBorder="1" applyAlignment="1" applyProtection="1">
      <alignment horizontal="left" vertical="center" wrapText="1"/>
    </xf>
    <xf numFmtId="0" fontId="1" fillId="0" borderId="9" xfId="45" applyNumberFormat="1" applyFont="1" applyFill="1" applyBorder="1" applyAlignment="1" applyProtection="1">
      <alignment horizontal="left" vertical="center" wrapText="1"/>
    </xf>
    <xf numFmtId="0" fontId="1" fillId="0" borderId="10" xfId="45" applyNumberFormat="1" applyFont="1" applyFill="1" applyBorder="1" applyAlignment="1" applyProtection="1">
      <alignment horizontal="left" vertical="center" wrapText="1"/>
    </xf>
    <xf numFmtId="0" fontId="3" fillId="2" borderId="1" xfId="40" applyNumberFormat="1" applyFont="1" applyFill="1" applyBorder="1" applyAlignment="1" applyProtection="1">
      <alignment horizontal="center" vertical="center" wrapText="1"/>
    </xf>
    <xf numFmtId="0" fontId="0" fillId="2" borderId="8" xfId="0" applyFont="1" applyFill="1" applyBorder="1" applyAlignment="1">
      <alignment horizontal="right" vertical="center"/>
    </xf>
    <xf numFmtId="0" fontId="0" fillId="2" borderId="9" xfId="0" applyFont="1" applyFill="1" applyBorder="1" applyAlignment="1">
      <alignment horizontal="right" vertical="center"/>
    </xf>
    <xf numFmtId="0" fontId="0" fillId="2" borderId="10" xfId="0" applyFont="1" applyFill="1" applyBorder="1" applyAlignment="1">
      <alignment horizontal="right" vertical="center"/>
    </xf>
    <xf numFmtId="0" fontId="8" fillId="3" borderId="1" xfId="0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>
      <alignment horizontal="right" vertical="center" shrinkToFit="1"/>
    </xf>
    <xf numFmtId="0" fontId="4" fillId="2" borderId="1" xfId="0" applyFont="1" applyFill="1" applyBorder="1" applyAlignment="1">
      <alignment horizontal="right" vertical="center"/>
    </xf>
    <xf numFmtId="0" fontId="3" fillId="2" borderId="7" xfId="40" applyNumberFormat="1" applyFont="1" applyFill="1" applyBorder="1" applyAlignment="1" applyProtection="1">
      <alignment horizontal="center" vertical="center" wrapText="1"/>
    </xf>
    <xf numFmtId="0" fontId="4" fillId="2" borderId="7" xfId="0" applyFont="1" applyFill="1" applyBorder="1" applyAlignment="1">
      <alignment horizontal="right" vertical="center"/>
    </xf>
    <xf numFmtId="0" fontId="9" fillId="0" borderId="0" xfId="51" applyNumberFormat="1" applyFont="1" applyFill="1" applyAlignment="1">
      <alignment horizontal="left" vertical="center" wrapText="1"/>
    </xf>
    <xf numFmtId="49" fontId="6" fillId="0" borderId="0" xfId="0" applyNumberFormat="1" applyFont="1" applyFill="1" applyBorder="1" applyAlignment="1">
      <alignment horizontal="left" vertical="center" wrapText="1"/>
    </xf>
    <xf numFmtId="10" fontId="6" fillId="0" borderId="0" xfId="0" applyNumberFormat="1" applyFont="1" applyFill="1" applyBorder="1" applyAlignment="1">
      <alignment horizontal="left" vertical="center" wrapText="1"/>
    </xf>
    <xf numFmtId="10" fontId="2" fillId="0" borderId="0" xfId="0" applyNumberFormat="1" applyFont="1" applyAlignment="1">
      <alignment horizontal="center" vertical="center"/>
    </xf>
    <xf numFmtId="176" fontId="3" fillId="0" borderId="7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10" fontId="3" fillId="0" borderId="1" xfId="0" applyNumberFormat="1" applyFont="1" applyBorder="1" applyAlignment="1">
      <alignment horizontal="center" vertical="center"/>
    </xf>
    <xf numFmtId="176" fontId="3" fillId="0" borderId="11" xfId="0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0" fontId="3" fillId="0" borderId="1" xfId="0" applyNumberFormat="1" applyFont="1" applyBorder="1" applyAlignment="1">
      <alignment horizontal="center" vertical="center" wrapText="1"/>
    </xf>
    <xf numFmtId="10" fontId="3" fillId="0" borderId="7" xfId="0" applyNumberFormat="1" applyFont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 wrapText="1"/>
    </xf>
    <xf numFmtId="10" fontId="4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right" vertical="center"/>
    </xf>
    <xf numFmtId="0" fontId="0" fillId="2" borderId="1" xfId="0" applyFont="1" applyFill="1" applyBorder="1">
      <alignment vertical="center"/>
    </xf>
    <xf numFmtId="0" fontId="0" fillId="0" borderId="1" xfId="0" applyBorder="1">
      <alignment vertical="center"/>
    </xf>
    <xf numFmtId="0" fontId="0" fillId="0" borderId="1" xfId="0" applyFill="1" applyBorder="1">
      <alignment vertical="center"/>
    </xf>
    <xf numFmtId="10" fontId="4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Border="1">
      <alignment vertical="center"/>
    </xf>
    <xf numFmtId="49" fontId="0" fillId="0" borderId="1" xfId="0" applyNumberFormat="1" applyBorder="1" applyAlignment="1">
      <alignment horizontal="right" vertical="center"/>
    </xf>
    <xf numFmtId="10" fontId="0" fillId="0" borderId="1" xfId="0" applyNumberFormat="1" applyBorder="1">
      <alignment vertical="center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0" fillId="2" borderId="1" xfId="0" applyFill="1" applyBorder="1">
      <alignment vertical="center"/>
    </xf>
    <xf numFmtId="0" fontId="0" fillId="5" borderId="1" xfId="0" applyFill="1" applyBorder="1">
      <alignment vertical="center"/>
    </xf>
    <xf numFmtId="10" fontId="3" fillId="2" borderId="1" xfId="0" applyNumberFormat="1" applyFont="1" applyFill="1" applyBorder="1" applyAlignment="1">
      <alignment horizontal="center" vertical="center" wrapText="1"/>
    </xf>
    <xf numFmtId="49" fontId="0" fillId="2" borderId="8" xfId="0" applyNumberFormat="1" applyFill="1" applyBorder="1" applyAlignment="1">
      <alignment horizontal="center" vertical="center"/>
    </xf>
    <xf numFmtId="49" fontId="0" fillId="2" borderId="9" xfId="0" applyNumberForma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49" fontId="0" fillId="2" borderId="10" xfId="0" applyNumberFormat="1" applyFill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常规 2_2-1统计表_1" xfId="40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R58"/>
  <sheetViews>
    <sheetView tabSelected="1" view="pageBreakPreview" zoomScale="85" zoomScaleNormal="70" zoomScaleSheetLayoutView="85" workbookViewId="0">
      <selection activeCell="R13" sqref="R13"/>
    </sheetView>
  </sheetViews>
  <sheetFormatPr defaultColWidth="8.875" defaultRowHeight="13.5"/>
  <cols>
    <col min="1" max="1" width="5.625" customWidth="1"/>
    <col min="4" max="4" width="25.5" customWidth="1"/>
    <col min="5" max="5" width="22.25" customWidth="1"/>
    <col min="6" max="8" width="6.125" customWidth="1"/>
    <col min="9" max="9" width="11.625" customWidth="1"/>
    <col min="10" max="10" width="10.375" customWidth="1"/>
    <col min="11" max="11" width="10.625" customWidth="1"/>
    <col min="12" max="12" width="10.75" customWidth="1"/>
    <col min="13" max="13" width="9.5" customWidth="1"/>
    <col min="14" max="14" width="10.5" style="3" customWidth="1"/>
    <col min="15" max="17" width="6.5" customWidth="1"/>
  </cols>
  <sheetData>
    <row r="1" ht="21.95" customHeight="1" spans="1:1">
      <c r="A1" t="s">
        <v>0</v>
      </c>
    </row>
    <row r="2" ht="28.5" spans="1:18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54"/>
      <c r="O2" s="4"/>
      <c r="P2" s="4"/>
      <c r="Q2" s="4"/>
      <c r="R2" s="4"/>
    </row>
    <row r="3" ht="22.5" customHeight="1" spans="1:18">
      <c r="A3" t="s">
        <v>2</v>
      </c>
      <c r="E3" s="5"/>
      <c r="K3" t="s">
        <v>3</v>
      </c>
      <c r="R3" s="80"/>
    </row>
    <row r="4" spans="1:18">
      <c r="A4" s="6" t="s">
        <v>4</v>
      </c>
      <c r="B4" s="7" t="s">
        <v>5</v>
      </c>
      <c r="C4" s="8"/>
      <c r="D4" s="8"/>
      <c r="E4" s="9"/>
      <c r="F4" s="6" t="s">
        <v>6</v>
      </c>
      <c r="G4" s="6"/>
      <c r="H4" s="6"/>
      <c r="I4" s="55" t="s">
        <v>7</v>
      </c>
      <c r="J4" s="56" t="s">
        <v>8</v>
      </c>
      <c r="K4" s="6" t="s">
        <v>9</v>
      </c>
      <c r="L4" s="6"/>
      <c r="M4" s="6"/>
      <c r="N4" s="57"/>
      <c r="O4" s="6"/>
      <c r="P4" s="6"/>
      <c r="Q4" s="6"/>
      <c r="R4" s="6" t="s">
        <v>10</v>
      </c>
    </row>
    <row r="5" spans="1:18">
      <c r="A5" s="6"/>
      <c r="B5" s="10"/>
      <c r="C5" s="11"/>
      <c r="D5" s="11"/>
      <c r="E5" s="12"/>
      <c r="F5" s="6" t="s">
        <v>11</v>
      </c>
      <c r="G5" s="6" t="s">
        <v>12</v>
      </c>
      <c r="H5" s="6" t="s">
        <v>13</v>
      </c>
      <c r="I5" s="58"/>
      <c r="J5" s="59"/>
      <c r="K5" s="60" t="s">
        <v>14</v>
      </c>
      <c r="L5" s="60" t="s">
        <v>15</v>
      </c>
      <c r="M5" s="6" t="s">
        <v>16</v>
      </c>
      <c r="N5" s="57"/>
      <c r="O5" s="6"/>
      <c r="P5" s="6"/>
      <c r="Q5" s="6"/>
      <c r="R5" s="6"/>
    </row>
    <row r="6" spans="1:18">
      <c r="A6" s="6"/>
      <c r="B6" s="10"/>
      <c r="C6" s="11"/>
      <c r="D6" s="11"/>
      <c r="E6" s="12"/>
      <c r="F6" s="6"/>
      <c r="G6" s="6"/>
      <c r="H6" s="6"/>
      <c r="I6" s="58"/>
      <c r="J6" s="59"/>
      <c r="K6" s="60"/>
      <c r="L6" s="60"/>
      <c r="M6" s="60" t="s">
        <v>17</v>
      </c>
      <c r="N6" s="61" t="s">
        <v>18</v>
      </c>
      <c r="O6" s="6" t="s">
        <v>19</v>
      </c>
      <c r="P6" s="6"/>
      <c r="Q6" s="6"/>
      <c r="R6" s="6"/>
    </row>
    <row r="7" spans="1:18">
      <c r="A7" s="13"/>
      <c r="B7" s="10"/>
      <c r="C7" s="11"/>
      <c r="D7" s="11"/>
      <c r="E7" s="12"/>
      <c r="F7" s="13"/>
      <c r="G7" s="13"/>
      <c r="H7" s="13"/>
      <c r="I7" s="58"/>
      <c r="J7" s="59"/>
      <c r="K7" s="56"/>
      <c r="L7" s="56"/>
      <c r="M7" s="56"/>
      <c r="N7" s="62"/>
      <c r="O7" s="13" t="s">
        <v>11</v>
      </c>
      <c r="P7" s="13" t="s">
        <v>12</v>
      </c>
      <c r="Q7" s="13" t="s">
        <v>13</v>
      </c>
      <c r="R7" s="13"/>
    </row>
    <row r="8" s="1" customFormat="1" ht="18.75" customHeight="1" spans="1:18">
      <c r="A8" s="14"/>
      <c r="B8" s="14"/>
      <c r="C8" s="14"/>
      <c r="D8" s="14"/>
      <c r="E8" s="14"/>
      <c r="F8" s="15" t="s">
        <v>20</v>
      </c>
      <c r="G8" s="15"/>
      <c r="H8" s="15"/>
      <c r="I8" s="15" t="s">
        <v>21</v>
      </c>
      <c r="J8" s="15" t="s">
        <v>22</v>
      </c>
      <c r="K8" s="15" t="s">
        <v>23</v>
      </c>
      <c r="L8" s="15" t="s">
        <v>24</v>
      </c>
      <c r="M8" s="15" t="s">
        <v>25</v>
      </c>
      <c r="N8" s="15" t="s">
        <v>26</v>
      </c>
      <c r="O8" s="15" t="s">
        <v>27</v>
      </c>
      <c r="P8" s="15"/>
      <c r="Q8" s="15"/>
      <c r="R8" s="14"/>
    </row>
    <row r="9" s="1" customFormat="1" ht="23.25" customHeight="1" spans="1:18">
      <c r="A9" s="14" t="s">
        <v>28</v>
      </c>
      <c r="B9" s="14"/>
      <c r="C9" s="14"/>
      <c r="D9" s="14"/>
      <c r="E9" s="14"/>
      <c r="F9" s="16" t="s">
        <v>29</v>
      </c>
      <c r="G9" s="17"/>
      <c r="H9" s="18"/>
      <c r="I9" s="63">
        <f>SUM(I10,I28,I46,I47)</f>
        <v>95267.95</v>
      </c>
      <c r="J9" s="63">
        <f>SUM(J10,J28,J46,J47)</f>
        <v>32772.55</v>
      </c>
      <c r="K9" s="63">
        <f>K10+K28+K46+K47</f>
        <v>62495.4</v>
      </c>
      <c r="L9" s="63">
        <f>L10+L28+L47</f>
        <v>62495.4</v>
      </c>
      <c r="M9" s="63">
        <f>SUM(M10,M28,M46,M47)</f>
        <v>0</v>
      </c>
      <c r="N9" s="64">
        <f>M9/K9</f>
        <v>0</v>
      </c>
      <c r="O9" s="65" t="s">
        <v>29</v>
      </c>
      <c r="P9" s="65" t="s">
        <v>29</v>
      </c>
      <c r="Q9" s="65" t="s">
        <v>29</v>
      </c>
      <c r="R9" s="65" t="s">
        <v>29</v>
      </c>
    </row>
    <row r="10" s="1" customFormat="1" ht="23.25" customHeight="1" spans="1:18">
      <c r="A10" s="19" t="s">
        <v>30</v>
      </c>
      <c r="B10" s="20" t="s">
        <v>31</v>
      </c>
      <c r="C10" s="20"/>
      <c r="D10" s="20"/>
      <c r="E10" s="20"/>
      <c r="F10" s="21" t="s">
        <v>29</v>
      </c>
      <c r="G10" s="22"/>
      <c r="H10" s="23"/>
      <c r="I10" s="66">
        <f>J10+K10</f>
        <v>66708.75</v>
      </c>
      <c r="J10" s="66">
        <f>SUM(J11:J27)</f>
        <v>21217.95</v>
      </c>
      <c r="K10" s="66">
        <f>L10+M10</f>
        <v>45490.8</v>
      </c>
      <c r="L10" s="66">
        <f>SUM(L11:L27)</f>
        <v>45490.8</v>
      </c>
      <c r="M10" s="66">
        <f>SUM(M11:M27)</f>
        <v>0</v>
      </c>
      <c r="N10" s="64"/>
      <c r="O10" s="65" t="s">
        <v>29</v>
      </c>
      <c r="P10" s="65" t="s">
        <v>29</v>
      </c>
      <c r="Q10" s="65" t="s">
        <v>29</v>
      </c>
      <c r="R10" s="65" t="s">
        <v>29</v>
      </c>
    </row>
    <row r="11" ht="30" customHeight="1" spans="1:18">
      <c r="A11" s="24">
        <v>1</v>
      </c>
      <c r="B11" s="25" t="s">
        <v>32</v>
      </c>
      <c r="C11" s="25"/>
      <c r="D11" s="25"/>
      <c r="E11" s="25"/>
      <c r="F11" s="26" t="s">
        <v>33</v>
      </c>
      <c r="G11" s="26" t="s">
        <v>34</v>
      </c>
      <c r="H11" s="26"/>
      <c r="I11" s="67">
        <v>32975</v>
      </c>
      <c r="J11" s="67">
        <v>0</v>
      </c>
      <c r="K11" s="68">
        <f>L11+M11</f>
        <v>42405</v>
      </c>
      <c r="L11" s="68">
        <f>32975+9130+300</f>
        <v>42405</v>
      </c>
      <c r="M11" s="67"/>
      <c r="N11" s="69">
        <f>M11/K11</f>
        <v>0</v>
      </c>
      <c r="O11" s="70"/>
      <c r="P11" s="70"/>
      <c r="Q11" s="70"/>
      <c r="R11" s="67"/>
    </row>
    <row r="12" ht="30" customHeight="1" spans="1:18">
      <c r="A12" s="24">
        <v>2</v>
      </c>
      <c r="B12" s="25" t="s">
        <v>35</v>
      </c>
      <c r="C12" s="25"/>
      <c r="D12" s="25"/>
      <c r="E12" s="25"/>
      <c r="F12" s="27" t="s">
        <v>33</v>
      </c>
      <c r="G12" s="28" t="s">
        <v>36</v>
      </c>
      <c r="H12" s="27" t="s">
        <v>37</v>
      </c>
      <c r="I12" s="67">
        <v>5030</v>
      </c>
      <c r="J12" s="67">
        <f t="shared" ref="J12:J45" si="0">I12-K12</f>
        <v>5030</v>
      </c>
      <c r="K12" s="68">
        <f t="shared" ref="K12:K45" si="1">L12+M12</f>
        <v>0</v>
      </c>
      <c r="L12" s="68"/>
      <c r="M12" s="67"/>
      <c r="N12" s="69"/>
      <c r="O12" s="71"/>
      <c r="P12" s="71"/>
      <c r="Q12" s="71"/>
      <c r="R12" s="67"/>
    </row>
    <row r="13" ht="30" customHeight="1" spans="1:18">
      <c r="A13" s="24">
        <v>3</v>
      </c>
      <c r="B13" s="29" t="s">
        <v>38</v>
      </c>
      <c r="C13" s="30"/>
      <c r="D13" s="30"/>
      <c r="E13" s="31"/>
      <c r="F13" s="26"/>
      <c r="G13" s="26"/>
      <c r="H13" s="26"/>
      <c r="I13" s="67">
        <v>749</v>
      </c>
      <c r="J13" s="67">
        <f t="shared" si="0"/>
        <v>749</v>
      </c>
      <c r="K13" s="68">
        <f t="shared" si="1"/>
        <v>0</v>
      </c>
      <c r="L13" s="68"/>
      <c r="M13" s="67"/>
      <c r="N13" s="72"/>
      <c r="O13" s="71"/>
      <c r="P13" s="71"/>
      <c r="Q13" s="71"/>
      <c r="R13" s="67"/>
    </row>
    <row r="14" ht="30" customHeight="1" spans="1:18">
      <c r="A14" s="24">
        <v>4</v>
      </c>
      <c r="B14" s="29" t="s">
        <v>39</v>
      </c>
      <c r="C14" s="30"/>
      <c r="D14" s="30"/>
      <c r="E14" s="31"/>
      <c r="F14" s="27" t="s">
        <v>33</v>
      </c>
      <c r="G14" s="28" t="s">
        <v>40</v>
      </c>
      <c r="H14" s="27" t="s">
        <v>41</v>
      </c>
      <c r="I14" s="67">
        <v>1937.7</v>
      </c>
      <c r="J14" s="67">
        <f t="shared" si="0"/>
        <v>1937.7</v>
      </c>
      <c r="K14" s="68">
        <f t="shared" si="1"/>
        <v>0</v>
      </c>
      <c r="L14" s="68"/>
      <c r="M14" s="67"/>
      <c r="N14" s="73"/>
      <c r="O14" s="71"/>
      <c r="P14" s="71"/>
      <c r="Q14" s="71"/>
      <c r="R14" s="67"/>
    </row>
    <row r="15" ht="30" customHeight="1" spans="1:18">
      <c r="A15" s="24">
        <v>5</v>
      </c>
      <c r="B15" s="32" t="s">
        <v>42</v>
      </c>
      <c r="C15" s="32"/>
      <c r="D15" s="32"/>
      <c r="E15" s="32"/>
      <c r="F15" s="33" t="s">
        <v>33</v>
      </c>
      <c r="G15" s="34" t="s">
        <v>43</v>
      </c>
      <c r="H15" s="33" t="s">
        <v>44</v>
      </c>
      <c r="I15" s="67">
        <v>5453</v>
      </c>
      <c r="J15" s="67">
        <v>5453</v>
      </c>
      <c r="K15" s="68">
        <f t="shared" si="1"/>
        <v>0</v>
      </c>
      <c r="L15" s="68"/>
      <c r="M15" s="67"/>
      <c r="N15" s="69"/>
      <c r="O15" s="71"/>
      <c r="P15" s="71"/>
      <c r="Q15" s="71"/>
      <c r="R15" s="67"/>
    </row>
    <row r="16" ht="30" customHeight="1" spans="1:18">
      <c r="A16" s="24">
        <v>6</v>
      </c>
      <c r="B16" s="25" t="s">
        <v>45</v>
      </c>
      <c r="C16" s="25"/>
      <c r="D16" s="25"/>
      <c r="E16" s="25"/>
      <c r="F16" s="28" t="s">
        <v>33</v>
      </c>
      <c r="G16" s="28" t="s">
        <v>46</v>
      </c>
      <c r="H16" s="28" t="s">
        <v>43</v>
      </c>
      <c r="I16" s="67">
        <v>2515.8</v>
      </c>
      <c r="J16" s="67">
        <f t="shared" si="0"/>
        <v>1000</v>
      </c>
      <c r="K16" s="68">
        <f t="shared" si="1"/>
        <v>1515.8</v>
      </c>
      <c r="L16" s="68">
        <v>1515.8</v>
      </c>
      <c r="M16" s="67"/>
      <c r="N16" s="69">
        <f>M16/K16</f>
        <v>0</v>
      </c>
      <c r="O16" s="71"/>
      <c r="P16" s="71"/>
      <c r="Q16" s="71"/>
      <c r="R16" s="67"/>
    </row>
    <row r="17" ht="30" customHeight="1" spans="1:18">
      <c r="A17" s="24">
        <v>7</v>
      </c>
      <c r="B17" s="35" t="s">
        <v>47</v>
      </c>
      <c r="C17" s="35"/>
      <c r="D17" s="35"/>
      <c r="E17" s="35"/>
      <c r="F17" s="26" t="s">
        <v>48</v>
      </c>
      <c r="G17" s="26" t="s">
        <v>49</v>
      </c>
      <c r="H17" s="26" t="s">
        <v>43</v>
      </c>
      <c r="I17" s="67">
        <v>256.25</v>
      </c>
      <c r="J17" s="67">
        <f t="shared" si="0"/>
        <v>256.25</v>
      </c>
      <c r="K17" s="68">
        <f t="shared" si="1"/>
        <v>0</v>
      </c>
      <c r="L17" s="68"/>
      <c r="M17" s="67"/>
      <c r="N17" s="72"/>
      <c r="O17" s="71"/>
      <c r="P17" s="71"/>
      <c r="Q17" s="71"/>
      <c r="R17" s="67"/>
    </row>
    <row r="18" ht="30" customHeight="1" spans="1:18">
      <c r="A18" s="24">
        <v>8</v>
      </c>
      <c r="B18" s="35" t="s">
        <v>50</v>
      </c>
      <c r="C18" s="35"/>
      <c r="D18" s="35"/>
      <c r="E18" s="35"/>
      <c r="F18" s="26"/>
      <c r="G18" s="26"/>
      <c r="H18" s="26"/>
      <c r="I18" s="67"/>
      <c r="J18" s="67">
        <f t="shared" si="0"/>
        <v>0</v>
      </c>
      <c r="K18" s="68">
        <f t="shared" si="1"/>
        <v>0</v>
      </c>
      <c r="L18" s="68"/>
      <c r="M18" s="67"/>
      <c r="N18" s="72"/>
      <c r="O18" s="71"/>
      <c r="P18" s="71"/>
      <c r="Q18" s="71"/>
      <c r="R18" s="67"/>
    </row>
    <row r="19" ht="30" customHeight="1" spans="1:18">
      <c r="A19" s="24">
        <v>9</v>
      </c>
      <c r="B19" s="36" t="s">
        <v>51</v>
      </c>
      <c r="C19" s="36"/>
      <c r="D19" s="36"/>
      <c r="E19" s="36"/>
      <c r="F19" s="26" t="s">
        <v>52</v>
      </c>
      <c r="G19" s="26" t="s">
        <v>37</v>
      </c>
      <c r="H19" s="26" t="s">
        <v>43</v>
      </c>
      <c r="I19" s="67">
        <v>1439</v>
      </c>
      <c r="J19" s="67">
        <f t="shared" si="0"/>
        <v>1439</v>
      </c>
      <c r="K19" s="68">
        <f t="shared" si="1"/>
        <v>0</v>
      </c>
      <c r="L19" s="68"/>
      <c r="M19" s="67"/>
      <c r="N19" s="73"/>
      <c r="O19" s="71"/>
      <c r="P19" s="71"/>
      <c r="Q19" s="71"/>
      <c r="R19" s="67"/>
    </row>
    <row r="20" ht="30" customHeight="1" spans="1:18">
      <c r="A20" s="24">
        <v>10</v>
      </c>
      <c r="B20" s="25" t="s">
        <v>53</v>
      </c>
      <c r="C20" s="25"/>
      <c r="D20" s="25"/>
      <c r="E20" s="25"/>
      <c r="F20" s="26" t="s">
        <v>54</v>
      </c>
      <c r="G20" s="26" t="s">
        <v>43</v>
      </c>
      <c r="H20" s="26" t="s">
        <v>34</v>
      </c>
      <c r="I20" s="67">
        <v>5166</v>
      </c>
      <c r="J20" s="67">
        <f t="shared" si="0"/>
        <v>5166</v>
      </c>
      <c r="K20" s="68">
        <f t="shared" si="1"/>
        <v>0</v>
      </c>
      <c r="L20" s="68"/>
      <c r="M20" s="67"/>
      <c r="N20" s="69"/>
      <c r="O20" s="71"/>
      <c r="P20" s="71"/>
      <c r="Q20" s="71"/>
      <c r="R20" s="67"/>
    </row>
    <row r="21" ht="30" customHeight="1" spans="1:18">
      <c r="A21" s="24">
        <v>11</v>
      </c>
      <c r="B21" s="25" t="s">
        <v>55</v>
      </c>
      <c r="C21" s="25"/>
      <c r="D21" s="25"/>
      <c r="E21" s="25"/>
      <c r="F21" s="26"/>
      <c r="G21" s="26"/>
      <c r="H21" s="26"/>
      <c r="I21" s="67"/>
      <c r="J21" s="67">
        <f t="shared" si="0"/>
        <v>0</v>
      </c>
      <c r="K21" s="68">
        <f t="shared" si="1"/>
        <v>0</v>
      </c>
      <c r="L21" s="68"/>
      <c r="M21" s="67"/>
      <c r="N21" s="72"/>
      <c r="O21" s="71"/>
      <c r="P21" s="71"/>
      <c r="Q21" s="71"/>
      <c r="R21" s="67"/>
    </row>
    <row r="22" ht="30" customHeight="1" spans="1:18">
      <c r="A22" s="24">
        <v>12</v>
      </c>
      <c r="B22" s="35" t="s">
        <v>56</v>
      </c>
      <c r="C22" s="35"/>
      <c r="D22" s="35"/>
      <c r="E22" s="35"/>
      <c r="F22" s="37" t="s">
        <v>57</v>
      </c>
      <c r="G22" s="37" t="s">
        <v>58</v>
      </c>
      <c r="H22" s="37" t="s">
        <v>43</v>
      </c>
      <c r="I22" s="67">
        <v>1570</v>
      </c>
      <c r="J22" s="67">
        <f t="shared" si="0"/>
        <v>0</v>
      </c>
      <c r="K22" s="68">
        <f t="shared" si="1"/>
        <v>1570</v>
      </c>
      <c r="L22" s="68">
        <v>1570</v>
      </c>
      <c r="M22" s="67"/>
      <c r="N22" s="69">
        <f>M22/K22</f>
        <v>0</v>
      </c>
      <c r="O22" s="71"/>
      <c r="P22" s="71"/>
      <c r="Q22" s="71"/>
      <c r="R22" s="67"/>
    </row>
    <row r="23" ht="30" customHeight="1" spans="1:18">
      <c r="A23" s="24">
        <v>13</v>
      </c>
      <c r="B23" s="35" t="s">
        <v>59</v>
      </c>
      <c r="C23" s="35"/>
      <c r="D23" s="35"/>
      <c r="E23" s="35"/>
      <c r="F23" s="26"/>
      <c r="G23" s="26"/>
      <c r="H23" s="26"/>
      <c r="I23" s="67"/>
      <c r="J23" s="67">
        <f t="shared" si="0"/>
        <v>0</v>
      </c>
      <c r="K23" s="68">
        <f t="shared" si="1"/>
        <v>0</v>
      </c>
      <c r="L23" s="68"/>
      <c r="M23" s="67"/>
      <c r="N23" s="72"/>
      <c r="O23" s="71"/>
      <c r="P23" s="71"/>
      <c r="Q23" s="71"/>
      <c r="R23" s="67"/>
    </row>
    <row r="24" ht="30" customHeight="1" spans="1:18">
      <c r="A24" s="24">
        <v>14</v>
      </c>
      <c r="B24" s="35" t="s">
        <v>60</v>
      </c>
      <c r="C24" s="35"/>
      <c r="D24" s="35"/>
      <c r="E24" s="35"/>
      <c r="F24" s="26"/>
      <c r="G24" s="26"/>
      <c r="H24" s="26"/>
      <c r="I24" s="67"/>
      <c r="J24" s="67">
        <f t="shared" si="0"/>
        <v>0</v>
      </c>
      <c r="K24" s="68">
        <f t="shared" si="1"/>
        <v>0</v>
      </c>
      <c r="L24" s="68"/>
      <c r="M24" s="67"/>
      <c r="N24" s="72"/>
      <c r="O24" s="71"/>
      <c r="P24" s="71"/>
      <c r="Q24" s="71"/>
      <c r="R24" s="67"/>
    </row>
    <row r="25" ht="30" customHeight="1" spans="1:18">
      <c r="A25" s="38">
        <v>15</v>
      </c>
      <c r="B25" s="35" t="s">
        <v>61</v>
      </c>
      <c r="C25" s="35"/>
      <c r="D25" s="35"/>
      <c r="E25" s="35"/>
      <c r="F25" s="26"/>
      <c r="G25" s="26"/>
      <c r="H25" s="26"/>
      <c r="I25" s="67"/>
      <c r="J25" s="67">
        <f t="shared" si="0"/>
        <v>0</v>
      </c>
      <c r="K25" s="68">
        <f t="shared" si="1"/>
        <v>0</v>
      </c>
      <c r="L25" s="68"/>
      <c r="M25" s="67"/>
      <c r="N25" s="72"/>
      <c r="O25" s="71"/>
      <c r="P25" s="71"/>
      <c r="Q25" s="71"/>
      <c r="R25" s="67"/>
    </row>
    <row r="26" ht="30" customHeight="1" spans="1:18">
      <c r="A26" s="24">
        <v>16</v>
      </c>
      <c r="B26" s="35" t="s">
        <v>62</v>
      </c>
      <c r="C26" s="35"/>
      <c r="D26" s="35"/>
      <c r="E26" s="35"/>
      <c r="F26" s="37" t="s">
        <v>63</v>
      </c>
      <c r="G26" s="37" t="s">
        <v>41</v>
      </c>
      <c r="H26" s="37" t="s">
        <v>49</v>
      </c>
      <c r="I26" s="67">
        <v>187</v>
      </c>
      <c r="J26" s="67">
        <f t="shared" si="0"/>
        <v>187</v>
      </c>
      <c r="K26" s="68">
        <f t="shared" si="1"/>
        <v>0</v>
      </c>
      <c r="L26" s="68"/>
      <c r="M26" s="67"/>
      <c r="N26" s="73"/>
      <c r="O26" s="71"/>
      <c r="P26" s="71"/>
      <c r="Q26" s="71"/>
      <c r="R26" s="67"/>
    </row>
    <row r="27" ht="54" customHeight="1" spans="1:18">
      <c r="A27" s="24">
        <v>17</v>
      </c>
      <c r="B27" s="39" t="s">
        <v>64</v>
      </c>
      <c r="C27" s="40"/>
      <c r="D27" s="40"/>
      <c r="E27" s="41"/>
      <c r="F27" s="26"/>
      <c r="G27" s="26"/>
      <c r="H27" s="26"/>
      <c r="I27" s="67"/>
      <c r="J27" s="67">
        <f t="shared" si="0"/>
        <v>0</v>
      </c>
      <c r="K27" s="68">
        <f t="shared" si="1"/>
        <v>0</v>
      </c>
      <c r="L27" s="68"/>
      <c r="M27" s="67"/>
      <c r="N27" s="72"/>
      <c r="O27" s="71"/>
      <c r="P27" s="71"/>
      <c r="Q27" s="71"/>
      <c r="R27" s="67"/>
    </row>
    <row r="28" ht="24.75" customHeight="1" spans="1:18">
      <c r="A28" s="42" t="s">
        <v>65</v>
      </c>
      <c r="B28" s="42" t="s">
        <v>66</v>
      </c>
      <c r="C28" s="42"/>
      <c r="D28" s="42"/>
      <c r="E28" s="42"/>
      <c r="F28" s="43" t="s">
        <v>29</v>
      </c>
      <c r="G28" s="44"/>
      <c r="H28" s="45"/>
      <c r="I28" s="74">
        <f>SUM(I29:I45)</f>
        <v>27698.6</v>
      </c>
      <c r="J28" s="74">
        <f t="shared" ref="J28:O28" si="2">SUM(J29:J45)</f>
        <v>11554.6</v>
      </c>
      <c r="K28" s="75">
        <f t="shared" si="2"/>
        <v>16144</v>
      </c>
      <c r="L28" s="75">
        <f t="shared" si="2"/>
        <v>16144</v>
      </c>
      <c r="M28" s="74">
        <f t="shared" si="2"/>
        <v>0</v>
      </c>
      <c r="N28" s="76">
        <f>M28/K28</f>
        <v>0</v>
      </c>
      <c r="O28" s="77">
        <f t="shared" si="2"/>
        <v>0</v>
      </c>
      <c r="P28" s="78"/>
      <c r="Q28" s="81"/>
      <c r="R28" s="65" t="s">
        <v>29</v>
      </c>
    </row>
    <row r="29" ht="26.25" customHeight="1" spans="1:18">
      <c r="A29" s="46">
        <v>1</v>
      </c>
      <c r="B29" s="25" t="s">
        <v>67</v>
      </c>
      <c r="C29" s="25"/>
      <c r="D29" s="25"/>
      <c r="E29" s="25"/>
      <c r="F29" s="26" t="s">
        <v>33</v>
      </c>
      <c r="G29" s="26" t="s">
        <v>34</v>
      </c>
      <c r="H29" s="26"/>
      <c r="I29" s="67">
        <v>12050</v>
      </c>
      <c r="J29" s="67">
        <f t="shared" si="0"/>
        <v>2445</v>
      </c>
      <c r="K29" s="68">
        <f t="shared" si="1"/>
        <v>9605</v>
      </c>
      <c r="L29" s="68">
        <f>9610-5</f>
        <v>9605</v>
      </c>
      <c r="M29" s="67"/>
      <c r="N29" s="69">
        <f>M29/K29</f>
        <v>0</v>
      </c>
      <c r="O29" s="71"/>
      <c r="P29" s="71"/>
      <c r="Q29" s="71"/>
      <c r="R29" s="67"/>
    </row>
    <row r="30" ht="26.25" customHeight="1" spans="1:18">
      <c r="A30" s="46">
        <v>2</v>
      </c>
      <c r="B30" s="25" t="s">
        <v>68</v>
      </c>
      <c r="C30" s="25"/>
      <c r="D30" s="25"/>
      <c r="E30" s="25"/>
      <c r="F30" s="26" t="s">
        <v>33</v>
      </c>
      <c r="G30" s="26" t="s">
        <v>34</v>
      </c>
      <c r="H30" s="26"/>
      <c r="I30" s="67">
        <v>6910</v>
      </c>
      <c r="J30" s="67">
        <f t="shared" si="0"/>
        <v>2601</v>
      </c>
      <c r="K30" s="68">
        <f t="shared" si="1"/>
        <v>4309</v>
      </c>
      <c r="L30" s="68">
        <f>6910-2601</f>
        <v>4309</v>
      </c>
      <c r="M30" s="67"/>
      <c r="N30" s="69">
        <f>M30/K30</f>
        <v>0</v>
      </c>
      <c r="O30" s="71"/>
      <c r="P30" s="71"/>
      <c r="Q30" s="71"/>
      <c r="R30" s="67"/>
    </row>
    <row r="31" ht="26.25" customHeight="1" spans="1:18">
      <c r="A31" s="46">
        <v>3</v>
      </c>
      <c r="B31" s="25" t="s">
        <v>42</v>
      </c>
      <c r="C31" s="25"/>
      <c r="D31" s="25"/>
      <c r="E31" s="25"/>
      <c r="F31" s="47" t="s">
        <v>33</v>
      </c>
      <c r="G31" s="28" t="s">
        <v>43</v>
      </c>
      <c r="H31" s="27" t="s">
        <v>44</v>
      </c>
      <c r="I31" s="67">
        <v>1563</v>
      </c>
      <c r="J31" s="67">
        <f t="shared" si="0"/>
        <v>1563</v>
      </c>
      <c r="K31" s="68">
        <f t="shared" si="1"/>
        <v>0</v>
      </c>
      <c r="L31" s="68"/>
      <c r="M31" s="67"/>
      <c r="N31" s="69"/>
      <c r="O31" s="71"/>
      <c r="P31" s="71"/>
      <c r="Q31" s="71"/>
      <c r="R31" s="67"/>
    </row>
    <row r="32" ht="26.25" customHeight="1" spans="1:18">
      <c r="A32" s="46">
        <v>4</v>
      </c>
      <c r="B32" s="25" t="s">
        <v>69</v>
      </c>
      <c r="C32" s="25"/>
      <c r="D32" s="25"/>
      <c r="E32" s="25"/>
      <c r="F32" s="26"/>
      <c r="G32" s="26"/>
      <c r="H32" s="26"/>
      <c r="I32" s="67"/>
      <c r="J32" s="67">
        <f t="shared" si="0"/>
        <v>0</v>
      </c>
      <c r="K32" s="68">
        <f t="shared" si="1"/>
        <v>0</v>
      </c>
      <c r="L32" s="68"/>
      <c r="M32" s="67"/>
      <c r="N32" s="72"/>
      <c r="O32" s="71"/>
      <c r="P32" s="71"/>
      <c r="Q32" s="71"/>
      <c r="R32" s="67"/>
    </row>
    <row r="33" ht="26.25" customHeight="1" spans="1:18">
      <c r="A33" s="46">
        <v>5</v>
      </c>
      <c r="B33" s="25" t="s">
        <v>70</v>
      </c>
      <c r="C33" s="25"/>
      <c r="D33" s="25"/>
      <c r="E33" s="25"/>
      <c r="F33" s="33" t="s">
        <v>33</v>
      </c>
      <c r="G33" s="34" t="s">
        <v>43</v>
      </c>
      <c r="H33" s="33" t="s">
        <v>71</v>
      </c>
      <c r="I33" s="67">
        <v>1450</v>
      </c>
      <c r="J33" s="67">
        <f t="shared" si="0"/>
        <v>1450</v>
      </c>
      <c r="K33" s="68">
        <f t="shared" si="1"/>
        <v>0</v>
      </c>
      <c r="L33" s="68"/>
      <c r="M33" s="67"/>
      <c r="N33" s="72"/>
      <c r="O33" s="71"/>
      <c r="P33" s="71"/>
      <c r="Q33" s="71"/>
      <c r="R33" s="67"/>
    </row>
    <row r="34" ht="26.25" customHeight="1" spans="1:18">
      <c r="A34" s="46">
        <v>6</v>
      </c>
      <c r="B34" s="25" t="s">
        <v>72</v>
      </c>
      <c r="C34" s="25"/>
      <c r="D34" s="25"/>
      <c r="E34" s="25"/>
      <c r="F34" s="26" t="s">
        <v>33</v>
      </c>
      <c r="G34" s="26" t="s">
        <v>43</v>
      </c>
      <c r="H34" s="26" t="s">
        <v>37</v>
      </c>
      <c r="I34" s="67">
        <v>137.6</v>
      </c>
      <c r="J34" s="67">
        <f t="shared" si="0"/>
        <v>137.6</v>
      </c>
      <c r="K34" s="68">
        <f t="shared" si="1"/>
        <v>0</v>
      </c>
      <c r="L34" s="68"/>
      <c r="M34" s="67"/>
      <c r="N34" s="72"/>
      <c r="O34" s="71"/>
      <c r="P34" s="71"/>
      <c r="Q34" s="71"/>
      <c r="R34" s="67"/>
    </row>
    <row r="35" ht="26.25" customHeight="1" spans="1:18">
      <c r="A35" s="46">
        <v>7</v>
      </c>
      <c r="B35" s="25" t="s">
        <v>73</v>
      </c>
      <c r="C35" s="25"/>
      <c r="D35" s="25"/>
      <c r="E35" s="25"/>
      <c r="F35" s="26" t="s">
        <v>33</v>
      </c>
      <c r="G35" s="26" t="s">
        <v>43</v>
      </c>
      <c r="H35" s="26" t="s">
        <v>41</v>
      </c>
      <c r="I35" s="67">
        <v>5</v>
      </c>
      <c r="J35" s="67">
        <f t="shared" si="0"/>
        <v>5</v>
      </c>
      <c r="K35" s="68">
        <f t="shared" si="1"/>
        <v>0</v>
      </c>
      <c r="L35" s="68"/>
      <c r="M35" s="67"/>
      <c r="N35" s="72"/>
      <c r="O35" s="71"/>
      <c r="P35" s="71"/>
      <c r="Q35" s="71"/>
      <c r="R35" s="67"/>
    </row>
    <row r="36" ht="26.25" customHeight="1" spans="1:18">
      <c r="A36" s="46">
        <v>8</v>
      </c>
      <c r="B36" s="25" t="s">
        <v>74</v>
      </c>
      <c r="C36" s="25"/>
      <c r="D36" s="25"/>
      <c r="E36" s="25"/>
      <c r="F36" s="26" t="s">
        <v>33</v>
      </c>
      <c r="G36" s="26" t="s">
        <v>43</v>
      </c>
      <c r="H36" s="26" t="s">
        <v>75</v>
      </c>
      <c r="I36" s="67">
        <v>15</v>
      </c>
      <c r="J36" s="67">
        <f t="shared" si="0"/>
        <v>15</v>
      </c>
      <c r="K36" s="68">
        <f t="shared" si="1"/>
        <v>0</v>
      </c>
      <c r="L36" s="68"/>
      <c r="M36" s="67"/>
      <c r="N36" s="72"/>
      <c r="O36" s="71"/>
      <c r="P36" s="71"/>
      <c r="Q36" s="71"/>
      <c r="R36" s="67"/>
    </row>
    <row r="37" ht="26.25" customHeight="1" spans="1:18">
      <c r="A37" s="46">
        <v>9</v>
      </c>
      <c r="B37" s="25" t="s">
        <v>76</v>
      </c>
      <c r="C37" s="25"/>
      <c r="D37" s="25"/>
      <c r="E37" s="25"/>
      <c r="F37" s="26" t="s">
        <v>33</v>
      </c>
      <c r="G37" s="26" t="s">
        <v>58</v>
      </c>
      <c r="H37" s="26" t="s">
        <v>58</v>
      </c>
      <c r="I37" s="67">
        <v>1200</v>
      </c>
      <c r="J37" s="67">
        <f t="shared" si="0"/>
        <v>1200</v>
      </c>
      <c r="K37" s="68">
        <f t="shared" si="1"/>
        <v>0</v>
      </c>
      <c r="L37" s="68"/>
      <c r="M37" s="67"/>
      <c r="N37" s="69"/>
      <c r="O37" s="71"/>
      <c r="P37" s="71"/>
      <c r="Q37" s="71"/>
      <c r="R37" s="67"/>
    </row>
    <row r="38" ht="26.25" customHeight="1" spans="1:18">
      <c r="A38" s="46">
        <v>10</v>
      </c>
      <c r="B38" s="25" t="s">
        <v>77</v>
      </c>
      <c r="C38" s="25"/>
      <c r="D38" s="25"/>
      <c r="E38" s="25"/>
      <c r="F38" s="26"/>
      <c r="G38" s="26"/>
      <c r="H38" s="26"/>
      <c r="I38" s="67"/>
      <c r="J38" s="67">
        <f t="shared" si="0"/>
        <v>0</v>
      </c>
      <c r="K38" s="68">
        <f t="shared" si="1"/>
        <v>0</v>
      </c>
      <c r="L38" s="68"/>
      <c r="M38" s="67"/>
      <c r="N38" s="72"/>
      <c r="O38" s="71"/>
      <c r="P38" s="71"/>
      <c r="Q38" s="71"/>
      <c r="R38" s="67"/>
    </row>
    <row r="39" ht="26.25" customHeight="1" spans="1:18">
      <c r="A39" s="46">
        <v>11</v>
      </c>
      <c r="B39" s="25" t="s">
        <v>78</v>
      </c>
      <c r="C39" s="25"/>
      <c r="D39" s="25"/>
      <c r="E39" s="25"/>
      <c r="F39" s="26"/>
      <c r="G39" s="26"/>
      <c r="H39" s="26"/>
      <c r="I39" s="67"/>
      <c r="J39" s="67">
        <f t="shared" si="0"/>
        <v>0</v>
      </c>
      <c r="K39" s="68">
        <f t="shared" si="1"/>
        <v>0</v>
      </c>
      <c r="L39" s="68"/>
      <c r="M39" s="67"/>
      <c r="N39" s="72"/>
      <c r="O39" s="71"/>
      <c r="P39" s="71"/>
      <c r="Q39" s="71"/>
      <c r="R39" s="67"/>
    </row>
    <row r="40" ht="26.25" customHeight="1" spans="1:18">
      <c r="A40" s="46">
        <v>12</v>
      </c>
      <c r="B40" s="25" t="s">
        <v>79</v>
      </c>
      <c r="C40" s="25"/>
      <c r="D40" s="25"/>
      <c r="E40" s="25"/>
      <c r="F40" s="33" t="s">
        <v>33</v>
      </c>
      <c r="G40" s="34" t="s">
        <v>36</v>
      </c>
      <c r="H40" s="33" t="s">
        <v>37</v>
      </c>
      <c r="I40" s="67">
        <v>111</v>
      </c>
      <c r="J40" s="67">
        <f t="shared" si="0"/>
        <v>111</v>
      </c>
      <c r="K40" s="68">
        <f t="shared" si="1"/>
        <v>0</v>
      </c>
      <c r="L40" s="68"/>
      <c r="M40" s="67"/>
      <c r="N40" s="72"/>
      <c r="O40" s="71"/>
      <c r="P40" s="71"/>
      <c r="Q40" s="71"/>
      <c r="R40" s="67"/>
    </row>
    <row r="41" ht="26.25" customHeight="1" spans="1:18">
      <c r="A41" s="46">
        <v>13</v>
      </c>
      <c r="B41" s="25" t="s">
        <v>45</v>
      </c>
      <c r="C41" s="25"/>
      <c r="D41" s="25"/>
      <c r="E41" s="25"/>
      <c r="F41" s="26" t="s">
        <v>33</v>
      </c>
      <c r="G41" s="26" t="s">
        <v>46</v>
      </c>
      <c r="H41" s="26" t="s">
        <v>43</v>
      </c>
      <c r="I41" s="67">
        <v>3574</v>
      </c>
      <c r="J41" s="67">
        <f t="shared" si="0"/>
        <v>1344</v>
      </c>
      <c r="K41" s="68">
        <f t="shared" si="1"/>
        <v>2230</v>
      </c>
      <c r="L41" s="68">
        <v>2230</v>
      </c>
      <c r="M41" s="67"/>
      <c r="N41" s="69">
        <f>M41/K41</f>
        <v>0</v>
      </c>
      <c r="O41" s="71"/>
      <c r="P41" s="71"/>
      <c r="Q41" s="71"/>
      <c r="R41" s="67"/>
    </row>
    <row r="42" ht="26.25" customHeight="1" spans="1:18">
      <c r="A42" s="46">
        <v>14</v>
      </c>
      <c r="B42" s="25" t="s">
        <v>80</v>
      </c>
      <c r="C42" s="25"/>
      <c r="D42" s="25"/>
      <c r="E42" s="25"/>
      <c r="F42" s="26"/>
      <c r="G42" s="26"/>
      <c r="H42" s="26"/>
      <c r="I42" s="67"/>
      <c r="J42" s="67">
        <f t="shared" si="0"/>
        <v>0</v>
      </c>
      <c r="K42" s="68">
        <f t="shared" si="1"/>
        <v>0</v>
      </c>
      <c r="L42" s="68"/>
      <c r="M42" s="67"/>
      <c r="N42" s="72"/>
      <c r="O42" s="71"/>
      <c r="P42" s="71"/>
      <c r="Q42" s="71"/>
      <c r="R42" s="67"/>
    </row>
    <row r="43" ht="26.25" customHeight="1" spans="1:18">
      <c r="A43" s="46">
        <v>15</v>
      </c>
      <c r="B43" s="25" t="s">
        <v>81</v>
      </c>
      <c r="C43" s="25"/>
      <c r="D43" s="25"/>
      <c r="E43" s="25"/>
      <c r="F43" s="26"/>
      <c r="G43" s="26"/>
      <c r="H43" s="26"/>
      <c r="I43" s="67"/>
      <c r="J43" s="67">
        <f t="shared" si="0"/>
        <v>0</v>
      </c>
      <c r="K43" s="68">
        <f t="shared" si="1"/>
        <v>0</v>
      </c>
      <c r="L43" s="68"/>
      <c r="M43" s="67"/>
      <c r="N43" s="72"/>
      <c r="O43" s="71"/>
      <c r="P43" s="71"/>
      <c r="Q43" s="71"/>
      <c r="R43" s="67"/>
    </row>
    <row r="44" ht="26.25" customHeight="1" spans="1:18">
      <c r="A44" s="46">
        <v>16</v>
      </c>
      <c r="B44" s="25" t="s">
        <v>82</v>
      </c>
      <c r="C44" s="25"/>
      <c r="D44" s="25"/>
      <c r="E44" s="25"/>
      <c r="F44" s="33" t="s">
        <v>33</v>
      </c>
      <c r="G44" s="34" t="s">
        <v>40</v>
      </c>
      <c r="H44" s="33" t="s">
        <v>83</v>
      </c>
      <c r="I44" s="67">
        <v>33</v>
      </c>
      <c r="J44" s="67">
        <f t="shared" si="0"/>
        <v>33</v>
      </c>
      <c r="K44" s="68">
        <f t="shared" si="1"/>
        <v>0</v>
      </c>
      <c r="L44" s="68"/>
      <c r="M44" s="67"/>
      <c r="N44" s="72"/>
      <c r="O44" s="71"/>
      <c r="P44" s="71"/>
      <c r="Q44" s="71"/>
      <c r="R44" s="67"/>
    </row>
    <row r="45" ht="26.25" customHeight="1" spans="1:18">
      <c r="A45" s="46">
        <v>17</v>
      </c>
      <c r="B45" s="25" t="s">
        <v>84</v>
      </c>
      <c r="C45" s="25"/>
      <c r="D45" s="25"/>
      <c r="E45" s="25"/>
      <c r="F45" s="26" t="s">
        <v>33</v>
      </c>
      <c r="G45" s="26" t="s">
        <v>40</v>
      </c>
      <c r="H45" s="26" t="s">
        <v>85</v>
      </c>
      <c r="I45" s="67">
        <v>650</v>
      </c>
      <c r="J45" s="67">
        <f t="shared" si="0"/>
        <v>650</v>
      </c>
      <c r="K45" s="68">
        <f t="shared" si="1"/>
        <v>0</v>
      </c>
      <c r="L45" s="68"/>
      <c r="M45" s="67"/>
      <c r="N45" s="72"/>
      <c r="O45" s="71"/>
      <c r="P45" s="71"/>
      <c r="Q45" s="71"/>
      <c r="R45" s="67"/>
    </row>
    <row r="46" ht="19.5" customHeight="1" spans="1:18">
      <c r="A46" s="42" t="s">
        <v>86</v>
      </c>
      <c r="B46" s="42" t="s">
        <v>87</v>
      </c>
      <c r="C46" s="42"/>
      <c r="D46" s="42"/>
      <c r="E46" s="42"/>
      <c r="F46" s="48" t="s">
        <v>29</v>
      </c>
      <c r="G46" s="48" t="s">
        <v>29</v>
      </c>
      <c r="H46" s="48" t="s">
        <v>29</v>
      </c>
      <c r="I46" s="65">
        <v>0</v>
      </c>
      <c r="J46" s="65">
        <v>0</v>
      </c>
      <c r="K46" s="65">
        <v>0</v>
      </c>
      <c r="L46" s="65" t="s">
        <v>29</v>
      </c>
      <c r="M46" s="65" t="s">
        <v>29</v>
      </c>
      <c r="N46" s="65" t="s">
        <v>29</v>
      </c>
      <c r="O46" s="65" t="s">
        <v>29</v>
      </c>
      <c r="P46" s="65" t="s">
        <v>29</v>
      </c>
      <c r="Q46" s="65" t="s">
        <v>29</v>
      </c>
      <c r="R46" s="65"/>
    </row>
    <row r="47" ht="19.5" customHeight="1" spans="1:18">
      <c r="A47" s="49" t="s">
        <v>88</v>
      </c>
      <c r="B47" s="49" t="s">
        <v>89</v>
      </c>
      <c r="C47" s="49"/>
      <c r="D47" s="49"/>
      <c r="E47" s="49"/>
      <c r="F47" s="50" t="s">
        <v>29</v>
      </c>
      <c r="G47" s="50" t="s">
        <v>29</v>
      </c>
      <c r="H47" s="50" t="s">
        <v>29</v>
      </c>
      <c r="I47" s="79">
        <f>970.6-500+390</f>
        <v>860.6</v>
      </c>
      <c r="J47" s="79">
        <v>0</v>
      </c>
      <c r="K47" s="79">
        <f>970.6-500+390</f>
        <v>860.6</v>
      </c>
      <c r="L47" s="79">
        <f>970.6-500+390</f>
        <v>860.6</v>
      </c>
      <c r="M47" s="79" t="s">
        <v>29</v>
      </c>
      <c r="N47" s="79" t="s">
        <v>29</v>
      </c>
      <c r="O47" s="79" t="s">
        <v>29</v>
      </c>
      <c r="P47" s="79" t="s">
        <v>29</v>
      </c>
      <c r="Q47" s="79" t="s">
        <v>29</v>
      </c>
      <c r="R47" s="79"/>
    </row>
    <row r="48" s="2" customFormat="1" spans="1:18">
      <c r="A48" s="51" t="s">
        <v>90</v>
      </c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51"/>
      <c r="P48" s="51"/>
      <c r="Q48" s="51"/>
      <c r="R48" s="51"/>
    </row>
    <row r="49" s="2" customFormat="1" ht="21" customHeight="1" spans="1:18">
      <c r="A49" s="51"/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  <c r="Q49" s="51"/>
      <c r="R49" s="51"/>
    </row>
    <row r="50" s="2" customFormat="1" ht="3" customHeight="1" spans="1:17">
      <c r="A50" s="52"/>
      <c r="B50" s="52"/>
      <c r="C50" s="52"/>
      <c r="D50" s="52"/>
      <c r="E50" s="52"/>
      <c r="F50" s="52"/>
      <c r="G50" s="52"/>
      <c r="H50" s="53"/>
      <c r="I50" s="52"/>
      <c r="J50" s="52"/>
      <c r="K50" s="52"/>
      <c r="L50" s="52"/>
      <c r="M50" s="52"/>
      <c r="N50" s="52"/>
      <c r="O50" s="52"/>
      <c r="P50" s="52"/>
      <c r="Q50" s="52"/>
    </row>
    <row r="51" s="2" customFormat="1" hidden="1" spans="1:17">
      <c r="A51" s="52"/>
      <c r="B51" s="52"/>
      <c r="C51" s="52"/>
      <c r="D51" s="52"/>
      <c r="E51" s="52"/>
      <c r="F51" s="52"/>
      <c r="G51" s="52"/>
      <c r="H51" s="53"/>
      <c r="I51" s="52"/>
      <c r="J51" s="52"/>
      <c r="K51" s="52"/>
      <c r="L51" s="52"/>
      <c r="M51" s="52"/>
      <c r="N51" s="52"/>
      <c r="O51" s="52"/>
      <c r="P51" s="52"/>
      <c r="Q51" s="52"/>
    </row>
    <row r="52" s="2" customFormat="1" hidden="1" spans="1:17">
      <c r="A52" s="52"/>
      <c r="B52" s="52"/>
      <c r="C52" s="52"/>
      <c r="D52" s="52"/>
      <c r="E52" s="52"/>
      <c r="F52" s="52"/>
      <c r="G52" s="52"/>
      <c r="H52" s="53"/>
      <c r="I52" s="52"/>
      <c r="J52" s="52"/>
      <c r="K52" s="52"/>
      <c r="L52" s="52"/>
      <c r="M52" s="52"/>
      <c r="N52" s="52"/>
      <c r="O52" s="52"/>
      <c r="P52" s="52"/>
      <c r="Q52" s="52"/>
    </row>
    <row r="53" s="2" customFormat="1" hidden="1" spans="1:17">
      <c r="A53" s="52"/>
      <c r="B53" s="52"/>
      <c r="C53" s="52"/>
      <c r="D53" s="52"/>
      <c r="E53" s="52"/>
      <c r="F53" s="52"/>
      <c r="G53" s="52"/>
      <c r="H53" s="53"/>
      <c r="I53" s="52"/>
      <c r="J53" s="52"/>
      <c r="K53" s="52"/>
      <c r="L53" s="52"/>
      <c r="M53" s="52"/>
      <c r="N53" s="52"/>
      <c r="O53" s="52"/>
      <c r="P53" s="52"/>
      <c r="Q53" s="52"/>
    </row>
    <row r="54" s="2" customFormat="1" hidden="1" spans="1:17">
      <c r="A54" s="52"/>
      <c r="B54" s="52"/>
      <c r="C54" s="52"/>
      <c r="D54" s="52"/>
      <c r="E54" s="52"/>
      <c r="F54" s="52"/>
      <c r="G54" s="52"/>
      <c r="H54" s="53"/>
      <c r="I54" s="52"/>
      <c r="J54" s="52"/>
      <c r="K54" s="52"/>
      <c r="L54" s="52"/>
      <c r="M54" s="52"/>
      <c r="N54" s="52"/>
      <c r="O54" s="52"/>
      <c r="P54" s="52"/>
      <c r="Q54" s="52"/>
    </row>
    <row r="55" s="2" customFormat="1" hidden="1" spans="1:17">
      <c r="A55" s="52"/>
      <c r="B55" s="52"/>
      <c r="C55" s="52"/>
      <c r="D55" s="52"/>
      <c r="E55" s="52"/>
      <c r="F55" s="52"/>
      <c r="G55" s="52"/>
      <c r="H55" s="53"/>
      <c r="I55" s="52"/>
      <c r="J55" s="52"/>
      <c r="K55" s="52"/>
      <c r="L55" s="52"/>
      <c r="M55" s="52"/>
      <c r="N55" s="52"/>
      <c r="O55" s="52"/>
      <c r="P55" s="52"/>
      <c r="Q55" s="52"/>
    </row>
    <row r="56" s="2" customFormat="1" hidden="1" spans="1:17">
      <c r="A56" s="52"/>
      <c r="B56" s="52"/>
      <c r="C56" s="52"/>
      <c r="D56" s="52"/>
      <c r="E56" s="52"/>
      <c r="F56" s="52"/>
      <c r="G56" s="52"/>
      <c r="H56" s="53"/>
      <c r="I56" s="52"/>
      <c r="J56" s="52"/>
      <c r="K56" s="52"/>
      <c r="L56" s="52"/>
      <c r="M56" s="52"/>
      <c r="N56" s="52"/>
      <c r="O56" s="52"/>
      <c r="P56" s="52"/>
      <c r="Q56" s="52"/>
    </row>
    <row r="57" s="2" customFormat="1" hidden="1" spans="1:17">
      <c r="A57" s="52"/>
      <c r="B57" s="52"/>
      <c r="C57" s="52"/>
      <c r="D57" s="52"/>
      <c r="E57" s="52"/>
      <c r="F57" s="52"/>
      <c r="G57" s="52"/>
      <c r="H57" s="53"/>
      <c r="I57" s="52"/>
      <c r="J57" s="52"/>
      <c r="K57" s="52"/>
      <c r="L57" s="52"/>
      <c r="M57" s="52"/>
      <c r="N57" s="52"/>
      <c r="O57" s="52"/>
      <c r="P57" s="52"/>
      <c r="Q57" s="52"/>
    </row>
    <row r="58" s="2" customFormat="1" hidden="1" spans="1:17">
      <c r="A58" s="52"/>
      <c r="B58" s="52"/>
      <c r="C58" s="52"/>
      <c r="D58" s="52"/>
      <c r="E58" s="52"/>
      <c r="F58" s="52"/>
      <c r="G58" s="52"/>
      <c r="H58" s="53"/>
      <c r="I58" s="52"/>
      <c r="J58" s="52"/>
      <c r="K58" s="52"/>
      <c r="L58" s="52"/>
      <c r="M58" s="52"/>
      <c r="N58" s="52"/>
      <c r="O58" s="52"/>
      <c r="P58" s="52"/>
      <c r="Q58" s="52"/>
    </row>
  </sheetData>
  <mergeCells count="73">
    <mergeCell ref="A2:R2"/>
    <mergeCell ref="F4:H4"/>
    <mergeCell ref="K4:Q4"/>
    <mergeCell ref="M5:Q5"/>
    <mergeCell ref="O6:Q6"/>
    <mergeCell ref="A8:E8"/>
    <mergeCell ref="F8:H8"/>
    <mergeCell ref="O8:Q8"/>
    <mergeCell ref="A9:E9"/>
    <mergeCell ref="F9:H9"/>
    <mergeCell ref="B10:E10"/>
    <mergeCell ref="F10:H10"/>
    <mergeCell ref="B11:E11"/>
    <mergeCell ref="B12:E12"/>
    <mergeCell ref="B13:E13"/>
    <mergeCell ref="B14:E14"/>
    <mergeCell ref="B15:E15"/>
    <mergeCell ref="B16:E16"/>
    <mergeCell ref="B17:E17"/>
    <mergeCell ref="B18:E18"/>
    <mergeCell ref="B19:E19"/>
    <mergeCell ref="B20:E20"/>
    <mergeCell ref="B21:E21"/>
    <mergeCell ref="B22:E22"/>
    <mergeCell ref="B23:E23"/>
    <mergeCell ref="B24:E24"/>
    <mergeCell ref="B25:E25"/>
    <mergeCell ref="B26:E26"/>
    <mergeCell ref="B27:E27"/>
    <mergeCell ref="B28:E28"/>
    <mergeCell ref="F28:H28"/>
    <mergeCell ref="O28:Q28"/>
    <mergeCell ref="B29:E29"/>
    <mergeCell ref="B30:E30"/>
    <mergeCell ref="B31:E31"/>
    <mergeCell ref="B32:E32"/>
    <mergeCell ref="B33:E33"/>
    <mergeCell ref="B34:E34"/>
    <mergeCell ref="B35:E35"/>
    <mergeCell ref="B36:E36"/>
    <mergeCell ref="B37:E37"/>
    <mergeCell ref="B38:E38"/>
    <mergeCell ref="B39:E39"/>
    <mergeCell ref="B40:E40"/>
    <mergeCell ref="B41:E41"/>
    <mergeCell ref="B42:E42"/>
    <mergeCell ref="B43:E43"/>
    <mergeCell ref="B44:E44"/>
    <mergeCell ref="B45:E45"/>
    <mergeCell ref="B46:E46"/>
    <mergeCell ref="B47:E47"/>
    <mergeCell ref="A50:Q50"/>
    <mergeCell ref="A51:Q51"/>
    <mergeCell ref="A52:Q52"/>
    <mergeCell ref="A53:Q53"/>
    <mergeCell ref="A54:Q54"/>
    <mergeCell ref="A55:Q55"/>
    <mergeCell ref="A56:Q56"/>
    <mergeCell ref="A57:Q57"/>
    <mergeCell ref="A58:Q58"/>
    <mergeCell ref="A4:A7"/>
    <mergeCell ref="F5:F7"/>
    <mergeCell ref="G5:G7"/>
    <mergeCell ref="H5:H7"/>
    <mergeCell ref="I4:I7"/>
    <mergeCell ref="J4:J7"/>
    <mergeCell ref="K5:K7"/>
    <mergeCell ref="L5:L7"/>
    <mergeCell ref="M6:M7"/>
    <mergeCell ref="N6:N7"/>
    <mergeCell ref="R4:R7"/>
    <mergeCell ref="B4:E7"/>
    <mergeCell ref="A48:R49"/>
  </mergeCells>
  <conditionalFormatting sqref="I50:I58">
    <cfRule type="expression" priority="1">
      <formula>($I$11-$H$11)&lt;0</formula>
    </cfRule>
    <cfRule type="expression" priority="2">
      <formula>($I$11-$H$11)&lt;0</formula>
    </cfRule>
  </conditionalFormatting>
  <pageMargins left="0.55" right="0.55" top="0.629166666666667" bottom="0.313888888888889" header="0.511805555555556" footer="0.196527777777778"/>
  <pageSetup paperSize="9" scale="76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马刚</dc:creator>
  <cp:lastModifiedBy>f'p'b</cp:lastModifiedBy>
  <dcterms:created xsi:type="dcterms:W3CDTF">2019-03-27T02:41:00Z</dcterms:created>
  <cp:lastPrinted>2019-04-08T06:25:00Z</cp:lastPrinted>
  <dcterms:modified xsi:type="dcterms:W3CDTF">2020-06-05T03:30:32Z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2052-10.8.0.6501</vt:lpwstr>
  </property>
</Properties>
</file>