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3.31定、2019年整合项目汇总表 (3)" sheetId="1" r:id="rId1"/>
  </sheets>
  <definedNames>
    <definedName name="_xlnm.Print_Titles" localSheetId="0">'3.31定、2019年整合项目汇总表 (3)'!$3:$4</definedName>
    <definedName name="_xlnm._FilterDatabase" localSheetId="0" hidden="1">'3.31定、2019年整合项目汇总表 (3)'!$A$4:$Q$67</definedName>
  </definedNames>
  <calcPr fullCalcOnLoad="1"/>
</workbook>
</file>

<file path=xl/sharedStrings.xml><?xml version="1.0" encoding="utf-8"?>
<sst xmlns="http://schemas.openxmlformats.org/spreadsheetml/2006/main" count="614" uniqueCount="265">
  <si>
    <t>附件1</t>
  </si>
  <si>
    <t>海原县2019年统筹整合使用财政涉农资金项目中期调整表</t>
  </si>
  <si>
    <t>序号</t>
  </si>
  <si>
    <t>项目名称</t>
  </si>
  <si>
    <t>项目类别</t>
  </si>
  <si>
    <t>主要内容</t>
  </si>
  <si>
    <t>资金来源</t>
  </si>
  <si>
    <t>资金安排</t>
  </si>
  <si>
    <t>补助标准</t>
  </si>
  <si>
    <t>实施时间</t>
  </si>
  <si>
    <t>实施地点</t>
  </si>
  <si>
    <t>年度任务</t>
  </si>
  <si>
    <t>责任单位</t>
  </si>
  <si>
    <t>责任人</t>
  </si>
  <si>
    <t>受益情况</t>
  </si>
  <si>
    <t>备注</t>
  </si>
  <si>
    <t>年初计划</t>
  </si>
  <si>
    <t>年中计划</t>
  </si>
  <si>
    <t>比年初增加</t>
  </si>
  <si>
    <t>受益户数</t>
  </si>
  <si>
    <t>受益人数</t>
  </si>
  <si>
    <t>合计</t>
  </si>
  <si>
    <t>58个项目</t>
  </si>
  <si>
    <t>总资金75677.05万元，其中：中央资金43175万元，自治区资金25447万元，县级财政资金500万元，县结转结余6555.05万元。</t>
  </si>
  <si>
    <t xml:space="preserve"> </t>
  </si>
  <si>
    <t xml:space="preserve">一、基础设施 </t>
  </si>
  <si>
    <t>10个</t>
  </si>
  <si>
    <t>红羊乡杨明村高标准农田建设项目</t>
  </si>
  <si>
    <t>基础设施</t>
  </si>
  <si>
    <t>平田整地1609亩，河道雍水坝1处，20000立方蓄水池一座，铺设各类管道58648米，配套建筑物253座，过路建筑物21座，配套潜水泵5套，安装配套变压器3套等。</t>
  </si>
  <si>
    <t>整合农田建设资金</t>
  </si>
  <si>
    <t>2019年9月底完工</t>
  </si>
  <si>
    <t>红羊乡杨明村</t>
  </si>
  <si>
    <t>农业农村局（农发办）</t>
  </si>
  <si>
    <t>马俊礼</t>
  </si>
  <si>
    <t>含农发办2017年结余资金67.1万元</t>
  </si>
  <si>
    <t>李旺镇杨山村高标准农田项目</t>
  </si>
  <si>
    <t>土地平整3030亩，培育改良3030亩，新建渠道20.1公里，（U型混泥土预制板结构），新建各类建筑物2214座，新建0.9万m³蓄水池一座，新建泵房12平米，配套机泵2座，安装变压器1台，铺设PVC管长6.39公里等。</t>
  </si>
  <si>
    <t>李旺镇杨山村</t>
  </si>
  <si>
    <t>海原县农村饮水安全巩固提升工程（第二批）</t>
  </si>
  <si>
    <t>用于贫困村铺设各类管道647.45km，补入自来水6730户，建蓄水池58座，各类阀井1603座，过硬化路159处。</t>
  </si>
  <si>
    <t>整合中央专项扶贫资金</t>
  </si>
  <si>
    <t>郑旗、史店等乡镇</t>
  </si>
  <si>
    <t>水务局</t>
  </si>
  <si>
    <t>贾治林</t>
  </si>
  <si>
    <t>海原县农村饮水安全巩固提升工程（第三批）</t>
  </si>
  <si>
    <t>用于贫困村铺设各类管道85km，补入自来水2121户，配套建筑物1232座。</t>
  </si>
  <si>
    <t>整合中央专项扶贫资金及地方债资金资金</t>
  </si>
  <si>
    <t>关桥、西安等乡镇</t>
  </si>
  <si>
    <t>其中地方债资金187万元，中央扶贫资金1208万元</t>
  </si>
  <si>
    <t>2019年农村饮水安全巩固提升改造工程</t>
  </si>
  <si>
    <t>在全县18乡镇的贫困村补入自来水入户工程及改扩建已建人饮工程，提升工程供水能力。</t>
  </si>
  <si>
    <t>整合中央产粮大县资金、中央扶贫资金及自治区地方债资金</t>
  </si>
  <si>
    <t>各乡镇</t>
  </si>
  <si>
    <t>其中：中央扶贫资金1000万元、中央扶贫以工代赈资金400万元、自治区地方债3600万元,中央产粮大县奖励资金1747万元。</t>
  </si>
  <si>
    <t>村组道路建设</t>
  </si>
  <si>
    <t xml:space="preserve">用于贫困村村组硬化路218.959公里 </t>
  </si>
  <si>
    <t>整合一事一议资金、中央扶贫资金、中央民族发展资金、自治区地方债资金及结余资金</t>
  </si>
  <si>
    <t>50-80万元/公里</t>
  </si>
  <si>
    <t>各贫困村</t>
  </si>
  <si>
    <t>交通局</t>
  </si>
  <si>
    <t>李  云</t>
  </si>
  <si>
    <t>农村综合改革资金4800万元，中央扶贫资金4800.97万元、中央三西建设资金3000万元、中央民族发展资金1442万元、中央国有贫困林场255万元，自治区地方债683万元，财政结余资金16万元，统战部结余100万元</t>
  </si>
  <si>
    <t>生产路</t>
  </si>
  <si>
    <t>用于贫困村砂砾生产路169公里</t>
  </si>
  <si>
    <t>中央扶贫资金</t>
  </si>
  <si>
    <t>危房改造</t>
  </si>
  <si>
    <t>用于3112户建档立卡户危房改造补贴资金</t>
  </si>
  <si>
    <t>整合中央扶贫资金、自治区扶贫资金和结余资金</t>
  </si>
  <si>
    <t>18个乡镇</t>
  </si>
  <si>
    <t>住建局</t>
  </si>
  <si>
    <t>刘风武</t>
  </si>
  <si>
    <r>
      <t>其中：中央扶贫资金3243.57万元，自治区扶贫资金2500万元</t>
    </r>
    <r>
      <rPr>
        <b/>
        <sz val="9"/>
        <rFont val="宋体"/>
        <family val="0"/>
      </rPr>
      <t>，</t>
    </r>
    <r>
      <rPr>
        <sz val="9"/>
        <rFont val="宋体"/>
        <family val="0"/>
      </rPr>
      <t>2018年住建局结余资金154.5万元；年初方案中整合的危房改造资金7609.5万元不再整合，有住建局按原渠道实施。</t>
    </r>
  </si>
  <si>
    <t>渠道改造</t>
  </si>
  <si>
    <t>高崖乡贫困村土渠进行U40型改造23公里。</t>
  </si>
  <si>
    <t>整合中央少数民族发展资金</t>
  </si>
  <si>
    <t>8万元</t>
  </si>
  <si>
    <t>高崖乡高湾村</t>
  </si>
  <si>
    <t>统战部</t>
  </si>
  <si>
    <t>王占福</t>
  </si>
  <si>
    <t>渠道维修</t>
  </si>
  <si>
    <t>渠道维修8公里，其中七营镇下套村和张堡村渠道维修各4公里</t>
  </si>
  <si>
    <t>15万元</t>
  </si>
  <si>
    <t>七营镇张堡村、下套村</t>
  </si>
  <si>
    <t xml:space="preserve">二、产业培育  </t>
  </si>
  <si>
    <t xml:space="preserve"> 39个</t>
  </si>
  <si>
    <t>基础母牛补栏</t>
  </si>
  <si>
    <t>产业培育</t>
  </si>
  <si>
    <t>扶持贫困户基础母牛补栏15733头</t>
  </si>
  <si>
    <t>中央专项扶贫资金及结余资金</t>
  </si>
  <si>
    <t>2000元/头</t>
  </si>
  <si>
    <t>2019年8月底完工</t>
  </si>
  <si>
    <t>农业农村局</t>
  </si>
  <si>
    <t>田风奇</t>
  </si>
  <si>
    <t>含扶贫办结余341.76万元，收缴乡镇结余1155.9万元</t>
  </si>
  <si>
    <t>基础母羊补栏</t>
  </si>
  <si>
    <t>扶持贫困户基础母羊补栏59856只</t>
  </si>
  <si>
    <t>中央专项扶贫资金</t>
  </si>
  <si>
    <t>300元/只</t>
  </si>
  <si>
    <t>生猪补栏</t>
  </si>
  <si>
    <t>扶持贫困户生猪补栏12019头</t>
  </si>
  <si>
    <t>500元/头</t>
  </si>
  <si>
    <t>棚圈建设</t>
  </si>
  <si>
    <t>扶持贫困户建标准化棚圈3000痤</t>
  </si>
  <si>
    <t>3500元座</t>
  </si>
  <si>
    <t>饲草种植</t>
  </si>
  <si>
    <t>扶持贫困户饲草种植87500亩</t>
  </si>
  <si>
    <t>160元/亩</t>
  </si>
  <si>
    <t>含收缴互助资金769万元</t>
  </si>
  <si>
    <t>马铃薯种植</t>
  </si>
  <si>
    <t>扶持贫困户马铃薯种植53750亩</t>
  </si>
  <si>
    <t>200元/亩</t>
  </si>
  <si>
    <t>含财政收缴结余资金760.93万元</t>
  </si>
  <si>
    <t>秋杂粮种植</t>
  </si>
  <si>
    <t>扶持贫困户秋杂粮种植135530亩</t>
  </si>
  <si>
    <t>150元/亩</t>
  </si>
  <si>
    <t>农牧局收缴乡镇结余资金1978.52万元</t>
  </si>
  <si>
    <t>玉米种植</t>
  </si>
  <si>
    <t>扶持贫困户玉米种植63159亩</t>
  </si>
  <si>
    <t>硒砂瓜种植</t>
  </si>
  <si>
    <t>扶持贫困户硒砂瓜种植8000亩</t>
  </si>
  <si>
    <t>500元/亩</t>
  </si>
  <si>
    <t>蔬菜种植</t>
  </si>
  <si>
    <t>扶持贫困户蔬菜种植10000亩</t>
  </si>
  <si>
    <t>红葱种植</t>
  </si>
  <si>
    <t>扶持贫困户红葱种植4000亩</t>
  </si>
  <si>
    <t>大蒜种植</t>
  </si>
  <si>
    <t>扶持贫困户大蒜种植100亩</t>
  </si>
  <si>
    <t>1500元/亩</t>
  </si>
  <si>
    <t>韭菜种植</t>
  </si>
  <si>
    <t>扶持贫困户韭菜种植500亩</t>
  </si>
  <si>
    <t>小茴香种植</t>
  </si>
  <si>
    <t>扶持贫困户小茴香种植10000亩</t>
  </si>
  <si>
    <t>中药材种植</t>
  </si>
  <si>
    <t>扶持贫困户中药材种植5000亩</t>
  </si>
  <si>
    <t>花椒种植</t>
  </si>
  <si>
    <t>扶持贫困户花椒种植1000亩</t>
  </si>
  <si>
    <t>400元/亩（分两年补）</t>
  </si>
  <si>
    <t>枸杞种植</t>
  </si>
  <si>
    <t>扶持贫困户枸杞种植5000亩</t>
  </si>
  <si>
    <t>香水梨种植</t>
  </si>
  <si>
    <t>扶持贫困户香水梨种植1500亩</t>
  </si>
  <si>
    <t>新种800元/亩，改造种植户500元/亩</t>
  </si>
  <si>
    <t>红梅杏种植</t>
  </si>
  <si>
    <t>扶持贫困户红梅杏种植2500亩</t>
  </si>
  <si>
    <t>400元/亩</t>
  </si>
  <si>
    <t>百合种植</t>
  </si>
  <si>
    <t>扶持贫困户百合种植1000亩</t>
  </si>
  <si>
    <t>整合中央扶贫资金</t>
  </si>
  <si>
    <t>1000元/亩（连补3年）</t>
  </si>
  <si>
    <t>黄花种植</t>
  </si>
  <si>
    <t>扶持贫困户黄花种植1000亩</t>
  </si>
  <si>
    <t>1200元/亩（分两年补）</t>
  </si>
  <si>
    <t>养鸡</t>
  </si>
  <si>
    <t>扶持贫困户养鸡100000只</t>
  </si>
  <si>
    <t>10元/只</t>
  </si>
  <si>
    <t>养鹿</t>
  </si>
  <si>
    <t>扶持贫困户养鹿100只</t>
  </si>
  <si>
    <t>2000元/只</t>
  </si>
  <si>
    <t>养兔</t>
  </si>
  <si>
    <t>扶持贫困户养兔30000只</t>
  </si>
  <si>
    <t>30元/只</t>
  </si>
  <si>
    <t>蜜蜂养殖</t>
  </si>
  <si>
    <t>扶持贫困户蜜蜂养殖2000箱</t>
  </si>
  <si>
    <t>400元/箱</t>
  </si>
  <si>
    <t>肉驴养殖</t>
  </si>
  <si>
    <t>扶持贫困户肉驴养殖1000头</t>
  </si>
  <si>
    <t>见犊补母</t>
  </si>
  <si>
    <t>扶持贫困户当年产犊的母牛5375头</t>
  </si>
  <si>
    <t>整合产业化资金和结余资金</t>
  </si>
  <si>
    <t>1000元/头</t>
  </si>
  <si>
    <t>农牧局结余537.5万元</t>
  </si>
  <si>
    <t>滩羊选育</t>
  </si>
  <si>
    <t>扶持贫困户选育二级以上滩羊5184只</t>
  </si>
  <si>
    <t>整合结余资金</t>
  </si>
  <si>
    <t>100元/只</t>
  </si>
  <si>
    <t>农牧局结余51.84万元</t>
  </si>
  <si>
    <t>马铃薯种薯繁育</t>
  </si>
  <si>
    <t>扶持贫困户原原种采购、一级种薯种植补贴，统一原原种采购200万粒，一级种采购600吨</t>
  </si>
  <si>
    <t>统一采购原原种0.4元/粒；一级种采购每吨补贴2000元/吨。</t>
  </si>
  <si>
    <t>农牧局结余200万元</t>
  </si>
  <si>
    <t>其他产业（3+X）</t>
  </si>
  <si>
    <t>扶持贫困户发展高端肉牛及其他产业</t>
  </si>
  <si>
    <t>中央专项扶贫资金和自治区地方债资金</t>
  </si>
  <si>
    <t>中央扶贫资金500万元，自治区地方债资金3000万元</t>
  </si>
  <si>
    <t>壮大贫困村集体经济</t>
  </si>
  <si>
    <t>用于24个贫困村发展产业壮大村集体经济</t>
  </si>
  <si>
    <t>24个贫困村</t>
  </si>
  <si>
    <t>已用专项资金实施</t>
  </si>
  <si>
    <t>建档立卡户产业发展</t>
  </si>
  <si>
    <t>扶持北嘴等24个村的建档立卡户因村因户施策发展种植、养殖等增收产业</t>
  </si>
  <si>
    <t>按照产业补助标准</t>
  </si>
  <si>
    <t>北嘴等24个村</t>
  </si>
  <si>
    <t>枸杞种植示范点</t>
  </si>
  <si>
    <t>郑旗乡撒台村1000亩示枸杞示范点，提供苗木220000株。</t>
  </si>
  <si>
    <t>2元</t>
  </si>
  <si>
    <t>郑旗乡撒台村</t>
  </si>
  <si>
    <t>扶贫小额信贷贴息</t>
  </si>
  <si>
    <t>给全县17个乡镇、甘盐池管委会2.2万户建档立卡户贷款进行贴息。</t>
  </si>
  <si>
    <t>中央专项扶贫资金、自治区专项扶贫资金</t>
  </si>
  <si>
    <t>扶贫办</t>
  </si>
  <si>
    <t>穆华</t>
  </si>
  <si>
    <t>整合自治区资金48万元、扶贫办2018年结余资金422万元</t>
  </si>
  <si>
    <t>光伏贴息</t>
  </si>
  <si>
    <t>给全县10个乡镇1776户建档立卡户贷款8880万元进行贴息。</t>
  </si>
  <si>
    <t>自治区扶贫资金</t>
  </si>
  <si>
    <t>全县10个乡镇</t>
  </si>
  <si>
    <t>自治区级扶贫龙头企业或示范合作社贷款贴息</t>
  </si>
  <si>
    <t>对被自治区级以上认定的扶贫龙头企业或者示范合作社、脱贫致富带头人贷款进行贴息。</t>
  </si>
  <si>
    <t>扶贫龙头企业或合作社</t>
  </si>
  <si>
    <t xml:space="preserve">穆  华 </t>
  </si>
  <si>
    <t>残疾人康复贴息资金</t>
  </si>
  <si>
    <t>用于残疾人康复贴息</t>
  </si>
  <si>
    <t>整合自治区扶贫资金</t>
  </si>
  <si>
    <t>有关乡镇</t>
  </si>
  <si>
    <t>残联</t>
  </si>
  <si>
    <t>郭维廉</t>
  </si>
  <si>
    <t>劳务奖补</t>
  </si>
  <si>
    <t>外出务工的建档立卡户每收入1万元补贴1000元，最高不超过3000元</t>
  </si>
  <si>
    <t>中央专项扶贫资金和自治区扶贫资金</t>
  </si>
  <si>
    <t>2019年11月底完工</t>
  </si>
  <si>
    <t>就创局各乡镇</t>
  </si>
  <si>
    <t>锁鵬珠各乡镇长</t>
  </si>
  <si>
    <t>中央专项扶贫资金600万元和自治区扶贫资金600万元</t>
  </si>
  <si>
    <t>以奖代补</t>
  </si>
  <si>
    <t>用于奖励2018年脱贫攻坚先进乡镇和行政村解决小型公益设施或扶持产业。</t>
  </si>
  <si>
    <t>县财政自筹资金</t>
  </si>
  <si>
    <t>西安等先进乡村</t>
  </si>
  <si>
    <t xml:space="preserve">三、其它项目  </t>
  </si>
  <si>
    <t>9个</t>
  </si>
  <si>
    <t>劳务技能培训</t>
  </si>
  <si>
    <t>其他</t>
  </si>
  <si>
    <t>培训建档立卡贫困户家庭成员学习剪纸刺绣、工程车辆、建筑工等3500人</t>
  </si>
  <si>
    <t>就创局</t>
  </si>
  <si>
    <t>锁鵬珠</t>
  </si>
  <si>
    <t>建档立卡户技能培训补贴</t>
  </si>
  <si>
    <t>用于2018建档立卡贫困户技能培训生活补贴，每人每天补贴35元。</t>
  </si>
  <si>
    <t>35/40</t>
  </si>
  <si>
    <t>用于2018-2019建档立卡贫困户技能培训生活补贴，2018年每人每天补贴35元，2019年每人每天补贴40元。</t>
  </si>
  <si>
    <t>用于2019建档立卡贫困户技能培训生活补贴，每人每天补贴40元。</t>
  </si>
  <si>
    <t>驾驶员培训</t>
  </si>
  <si>
    <t>补贴建档立卡户驾照3000人，B照1000人，C照2000人</t>
  </si>
  <si>
    <t>3000/5000</t>
  </si>
  <si>
    <t>脱贫致富带头人培训</t>
  </si>
  <si>
    <t>培训乡村脱贫致富带头人520人</t>
  </si>
  <si>
    <t>实用技术培训</t>
  </si>
  <si>
    <t>建档立卡户实用技术培训700人</t>
  </si>
  <si>
    <t>300元/人</t>
  </si>
  <si>
    <t>田凤奇</t>
  </si>
  <si>
    <t>雨露计划</t>
  </si>
  <si>
    <t>资助建档立卡贫困户家庭2500名中高职学生</t>
  </si>
  <si>
    <t>穆 华</t>
  </si>
  <si>
    <t>村级光伏扶贫电站</t>
  </si>
  <si>
    <t>建54个村级光伏扶贫电站，每村300千瓦</t>
  </si>
  <si>
    <t>整合自治区地方债资金及自治区扶贫资金</t>
  </si>
  <si>
    <t>54个村</t>
  </si>
  <si>
    <t>发改局</t>
  </si>
  <si>
    <t>任广业</t>
  </si>
  <si>
    <t xml:space="preserve"> 其中：自治区扶贫资金1000万元</t>
  </si>
  <si>
    <t>项目管理费</t>
  </si>
  <si>
    <t>由扶贫办统筹安排，用于各单位及乡镇扶贫项目实施、监督、检查、验收等费用</t>
  </si>
  <si>
    <t>整合县财政自筹资金</t>
  </si>
  <si>
    <t>由扶贫办和财政局统筹安排，用于各单位及乡镇扶贫项目实施、监督、检查、验收等费用</t>
  </si>
  <si>
    <t>扶贫办财政局</t>
  </si>
  <si>
    <t>穆  华田晓育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</si>
</sst>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</numFmts>
  <fonts count="31">
    <font>
      <sz val="12"/>
      <name val="宋体"/>
      <family val="0"/>
    </font>
    <font>
      <sz val="18"/>
      <name val="方正小标宋简体"/>
      <family val="4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4" fillId="0" borderId="4" applyNumberFormat="0" applyFill="0" applyAlignment="0" applyProtection="0"/>
    <xf numFmtId="0" fontId="18" fillId="6" borderId="0" applyNumberFormat="0" applyBorder="0" applyAlignment="0" applyProtection="0"/>
    <xf numFmtId="0" fontId="12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2" fillId="8" borderId="1" applyNumberFormat="0" applyAlignment="0" applyProtection="0"/>
    <xf numFmtId="0" fontId="14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11" fillId="4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176" fontId="2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 wrapText="1"/>
    </xf>
    <xf numFmtId="176" fontId="2" fillId="8" borderId="10" xfId="0" applyNumberFormat="1" applyFont="1" applyFill="1" applyBorder="1" applyAlignment="1" applyProtection="1">
      <alignment horizontal="center" vertical="center" wrapText="1"/>
      <protection/>
    </xf>
    <xf numFmtId="177" fontId="2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177" fontId="5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left" vertical="center" wrapText="1"/>
    </xf>
    <xf numFmtId="176" fontId="6" fillId="8" borderId="10" xfId="0" applyNumberFormat="1" applyFont="1" applyFill="1" applyBorder="1" applyAlignment="1">
      <alignment vertical="center" wrapText="1"/>
    </xf>
    <xf numFmtId="177" fontId="5" fillId="8" borderId="10" xfId="0" applyNumberFormat="1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left" vertical="center" wrapText="1"/>
    </xf>
    <xf numFmtId="177" fontId="6" fillId="8" borderId="10" xfId="0" applyNumberFormat="1" applyFont="1" applyFill="1" applyBorder="1" applyAlignment="1">
      <alignment horizontal="center" vertical="center" wrapText="1"/>
    </xf>
    <xf numFmtId="176" fontId="6" fillId="8" borderId="10" xfId="0" applyNumberFormat="1" applyFont="1" applyFill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vertical="center" wrapText="1"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6" fillId="8" borderId="10" xfId="0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8" borderId="10" xfId="0" applyNumberFormat="1" applyFont="1" applyFill="1" applyBorder="1" applyAlignment="1" applyProtection="1">
      <alignment horizontal="left" vertical="center" wrapText="1"/>
      <protection/>
    </xf>
    <xf numFmtId="177" fontId="6" fillId="8" borderId="10" xfId="0" applyNumberFormat="1" applyFont="1" applyFill="1" applyBorder="1" applyAlignment="1" applyProtection="1">
      <alignment horizontal="center" vertical="center" wrapText="1"/>
      <protection/>
    </xf>
    <xf numFmtId="176" fontId="6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>
      <alignment vertical="center" wrapText="1"/>
    </xf>
    <xf numFmtId="0" fontId="5" fillId="8" borderId="10" xfId="63" applyFont="1" applyFill="1" applyBorder="1" applyAlignment="1">
      <alignment horizontal="left" vertical="center" wrapText="1"/>
      <protection/>
    </xf>
    <xf numFmtId="0" fontId="6" fillId="8" borderId="10" xfId="63" applyFont="1" applyFill="1" applyBorder="1" applyAlignment="1">
      <alignment horizontal="left" vertical="center" wrapText="1"/>
      <protection/>
    </xf>
    <xf numFmtId="177" fontId="6" fillId="8" borderId="10" xfId="63" applyNumberFormat="1" applyFont="1" applyFill="1" applyBorder="1" applyAlignment="1">
      <alignment horizontal="center" vertical="center" wrapText="1"/>
      <protection/>
    </xf>
    <xf numFmtId="176" fontId="6" fillId="8" borderId="10" xfId="63" applyNumberFormat="1" applyFont="1" applyFill="1" applyBorder="1" applyAlignment="1">
      <alignment horizontal="center" vertical="center" wrapText="1"/>
      <protection/>
    </xf>
    <xf numFmtId="0" fontId="4" fillId="8" borderId="10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5" fillId="8" borderId="10" xfId="0" applyNumberFormat="1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0" xfId="63" applyNumberFormat="1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177" fontId="5" fillId="0" borderId="10" xfId="63" applyNumberFormat="1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 applyProtection="1">
      <alignment vertical="center" wrapText="1"/>
      <protection/>
    </xf>
    <xf numFmtId="0" fontId="8" fillId="8" borderId="10" xfId="0" applyFont="1" applyFill="1" applyBorder="1" applyAlignment="1">
      <alignment horizontal="left" vertical="center" wrapText="1"/>
    </xf>
    <xf numFmtId="177" fontId="5" fillId="8" borderId="10" xfId="0" applyNumberFormat="1" applyFont="1" applyFill="1" applyBorder="1" applyAlignment="1" applyProtection="1">
      <alignment horizontal="center" vertical="center" wrapText="1"/>
      <protection/>
    </xf>
    <xf numFmtId="176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9" fillId="8" borderId="10" xfId="0" applyFont="1" applyFill="1" applyBorder="1" applyAlignment="1">
      <alignment vertical="center" wrapText="1"/>
    </xf>
    <xf numFmtId="177" fontId="6" fillId="8" borderId="10" xfId="0" applyNumberFormat="1" applyFont="1" applyFill="1" applyBorder="1" applyAlignment="1" applyProtection="1">
      <alignment horizontal="left" vertical="center" wrapText="1"/>
      <protection/>
    </xf>
    <xf numFmtId="178" fontId="6" fillId="8" borderId="10" xfId="0" applyNumberFormat="1" applyFont="1" applyFill="1" applyBorder="1" applyAlignment="1" applyProtection="1">
      <alignment horizontal="left" vertical="center" wrapText="1"/>
      <protection/>
    </xf>
    <xf numFmtId="179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58" fontId="6" fillId="8" borderId="10" xfId="63" applyNumberFormat="1" applyFont="1" applyFill="1" applyBorder="1" applyAlignment="1">
      <alignment horizontal="left" vertical="center" wrapText="1"/>
      <protection/>
    </xf>
    <xf numFmtId="10" fontId="6" fillId="0" borderId="10" xfId="0" applyNumberFormat="1" applyFont="1" applyFill="1" applyBorder="1" applyAlignment="1">
      <alignment horizontal="left" vertical="center" wrapText="1"/>
    </xf>
    <xf numFmtId="10" fontId="5" fillId="8" borderId="10" xfId="0" applyNumberFormat="1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justify" vertical="center" wrapText="1"/>
    </xf>
    <xf numFmtId="178" fontId="5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8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8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pane ySplit="4" topLeftCell="A11" activePane="bottomLeft" state="frozen"/>
      <selection pane="bottomLeft" activeCell="W12" sqref="W12"/>
    </sheetView>
  </sheetViews>
  <sheetFormatPr defaultColWidth="9.00390625" defaultRowHeight="14.25"/>
  <cols>
    <col min="1" max="1" width="3.25390625" style="0" customWidth="1"/>
    <col min="2" max="2" width="7.125" style="0" customWidth="1"/>
    <col min="3" max="3" width="4.25390625" style="0" customWidth="1"/>
    <col min="4" max="4" width="18.25390625" style="0" customWidth="1"/>
    <col min="5" max="5" width="7.625" style="0" customWidth="1"/>
    <col min="6" max="6" width="8.875" style="2" customWidth="1"/>
    <col min="7" max="7" width="8.75390625" style="3" customWidth="1"/>
    <col min="8" max="8" width="7.75390625" style="2" customWidth="1"/>
    <col min="9" max="9" width="5.375" style="0" customWidth="1"/>
    <col min="10" max="10" width="5.50390625" style="0" customWidth="1"/>
    <col min="11" max="11" width="4.25390625" style="0" customWidth="1"/>
    <col min="12" max="12" width="15.75390625" style="0" customWidth="1"/>
    <col min="13" max="13" width="5.375" style="0" customWidth="1"/>
    <col min="14" max="14" width="5.25390625" style="0" customWidth="1"/>
    <col min="15" max="15" width="5.125" style="0" customWidth="1"/>
    <col min="16" max="16" width="5.625" style="0" customWidth="1"/>
    <col min="17" max="17" width="13.50390625" style="0" customWidth="1"/>
  </cols>
  <sheetData>
    <row r="1" spans="1:2" ht="14.25">
      <c r="A1" s="2" t="s">
        <v>0</v>
      </c>
      <c r="B1" s="2"/>
    </row>
    <row r="2" spans="1:17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/>
      <c r="H3" s="9"/>
      <c r="I3" s="5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/>
      <c r="Q3" s="6" t="s">
        <v>15</v>
      </c>
    </row>
    <row r="4" spans="1:17" ht="27.75" customHeight="1">
      <c r="A4" s="5"/>
      <c r="B4" s="5"/>
      <c r="C4" s="5"/>
      <c r="D4" s="6"/>
      <c r="E4" s="6"/>
      <c r="F4" s="10" t="s">
        <v>16</v>
      </c>
      <c r="G4" s="11" t="s">
        <v>17</v>
      </c>
      <c r="H4" s="6" t="s">
        <v>18</v>
      </c>
      <c r="I4" s="5"/>
      <c r="J4" s="6"/>
      <c r="K4" s="6"/>
      <c r="L4" s="6"/>
      <c r="M4" s="6"/>
      <c r="N4" s="6"/>
      <c r="O4" s="6" t="s">
        <v>19</v>
      </c>
      <c r="P4" s="6" t="s">
        <v>20</v>
      </c>
      <c r="Q4" s="6"/>
    </row>
    <row r="5" spans="1:21" ht="90" customHeight="1">
      <c r="A5" s="5" t="s">
        <v>21</v>
      </c>
      <c r="B5" s="5"/>
      <c r="C5" s="12"/>
      <c r="D5" s="5" t="s">
        <v>22</v>
      </c>
      <c r="E5" s="13"/>
      <c r="F5" s="14">
        <f>F6+F17+F57</f>
        <v>76362.975</v>
      </c>
      <c r="G5" s="13">
        <f>G6+G17+G57</f>
        <v>75677.05</v>
      </c>
      <c r="H5" s="14">
        <f>H6+H17+H57</f>
        <v>-685.9250000000033</v>
      </c>
      <c r="I5" s="5"/>
      <c r="J5" s="5"/>
      <c r="K5" s="5"/>
      <c r="L5" s="5"/>
      <c r="M5" s="5"/>
      <c r="N5" s="5"/>
      <c r="O5" s="5"/>
      <c r="P5" s="54"/>
      <c r="Q5" s="54" t="s">
        <v>23</v>
      </c>
      <c r="U5" t="s">
        <v>24</v>
      </c>
    </row>
    <row r="6" spans="1:21" ht="19.5" customHeight="1">
      <c r="A6" s="15" t="s">
        <v>25</v>
      </c>
      <c r="B6" s="15"/>
      <c r="C6" s="15"/>
      <c r="D6" s="16" t="s">
        <v>26</v>
      </c>
      <c r="E6" s="12"/>
      <c r="F6" s="17">
        <f>SUM(F7:F16)</f>
        <v>36955</v>
      </c>
      <c r="G6" s="17">
        <f>SUM(G7:G16)</f>
        <v>35953.14</v>
      </c>
      <c r="H6" s="17">
        <f>SUM(H7:H16)</f>
        <v>-1001.8600000000009</v>
      </c>
      <c r="I6" s="12" t="s">
        <v>24</v>
      </c>
      <c r="J6" s="12"/>
      <c r="K6" s="12"/>
      <c r="L6" s="12"/>
      <c r="M6" s="12"/>
      <c r="N6" s="12"/>
      <c r="O6" s="12"/>
      <c r="P6" s="12"/>
      <c r="Q6" s="12" t="s">
        <v>24</v>
      </c>
      <c r="U6" t="s">
        <v>24</v>
      </c>
    </row>
    <row r="7" spans="1:21" ht="90.75" customHeight="1">
      <c r="A7" s="18">
        <v>1</v>
      </c>
      <c r="B7" s="18" t="s">
        <v>27</v>
      </c>
      <c r="C7" s="18" t="s">
        <v>28</v>
      </c>
      <c r="D7" s="18" t="s">
        <v>29</v>
      </c>
      <c r="E7" s="18" t="s">
        <v>30</v>
      </c>
      <c r="F7" s="17">
        <v>1193</v>
      </c>
      <c r="G7" s="19">
        <v>902.1</v>
      </c>
      <c r="H7" s="20">
        <f>G7-F7</f>
        <v>-290.9</v>
      </c>
      <c r="I7" s="58" t="s">
        <v>24</v>
      </c>
      <c r="J7" s="18" t="s">
        <v>31</v>
      </c>
      <c r="K7" s="18" t="s">
        <v>32</v>
      </c>
      <c r="L7" s="18" t="s">
        <v>29</v>
      </c>
      <c r="M7" s="18" t="s">
        <v>33</v>
      </c>
      <c r="N7" s="18" t="s">
        <v>34</v>
      </c>
      <c r="O7" s="18">
        <v>254</v>
      </c>
      <c r="P7" s="18">
        <v>836</v>
      </c>
      <c r="Q7" s="18" t="s">
        <v>35</v>
      </c>
      <c r="U7" t="s">
        <v>24</v>
      </c>
    </row>
    <row r="8" spans="1:21" ht="117" customHeight="1">
      <c r="A8" s="18">
        <v>2</v>
      </c>
      <c r="B8" s="18" t="s">
        <v>36</v>
      </c>
      <c r="C8" s="18" t="s">
        <v>28</v>
      </c>
      <c r="D8" s="18" t="s">
        <v>37</v>
      </c>
      <c r="E8" s="18" t="s">
        <v>30</v>
      </c>
      <c r="F8" s="17">
        <v>707</v>
      </c>
      <c r="G8" s="19">
        <v>765</v>
      </c>
      <c r="H8" s="20">
        <f aca="true" t="shared" si="0" ref="H8:H66">G8-F8</f>
        <v>58</v>
      </c>
      <c r="I8" s="58"/>
      <c r="J8" s="18" t="s">
        <v>31</v>
      </c>
      <c r="K8" s="18" t="s">
        <v>38</v>
      </c>
      <c r="L8" s="18" t="s">
        <v>37</v>
      </c>
      <c r="M8" s="18" t="s">
        <v>33</v>
      </c>
      <c r="N8" s="18" t="s">
        <v>34</v>
      </c>
      <c r="O8" s="18">
        <v>502</v>
      </c>
      <c r="P8" s="18">
        <v>2127</v>
      </c>
      <c r="Q8" s="18"/>
      <c r="U8" t="s">
        <v>24</v>
      </c>
    </row>
    <row r="9" spans="1:17" ht="77.25" customHeight="1">
      <c r="A9" s="18">
        <v>3</v>
      </c>
      <c r="B9" s="18" t="s">
        <v>39</v>
      </c>
      <c r="C9" s="18" t="s">
        <v>28</v>
      </c>
      <c r="D9" s="21" t="s">
        <v>40</v>
      </c>
      <c r="E9" s="21" t="s">
        <v>41</v>
      </c>
      <c r="F9" s="22">
        <v>3492</v>
      </c>
      <c r="G9" s="23">
        <v>3492</v>
      </c>
      <c r="H9" s="24">
        <f t="shared" si="0"/>
        <v>0</v>
      </c>
      <c r="I9" s="21"/>
      <c r="J9" s="21" t="s">
        <v>31</v>
      </c>
      <c r="K9" s="21" t="s">
        <v>42</v>
      </c>
      <c r="L9" s="21" t="s">
        <v>40</v>
      </c>
      <c r="M9" s="21" t="s">
        <v>43</v>
      </c>
      <c r="N9" s="21" t="s">
        <v>44</v>
      </c>
      <c r="O9" s="21">
        <v>1081</v>
      </c>
      <c r="P9" s="21">
        <v>4177</v>
      </c>
      <c r="Q9" s="21"/>
    </row>
    <row r="10" spans="1:17" ht="64.5" customHeight="1">
      <c r="A10" s="18">
        <v>4</v>
      </c>
      <c r="B10" s="18" t="s">
        <v>45</v>
      </c>
      <c r="C10" s="18" t="s">
        <v>28</v>
      </c>
      <c r="D10" s="21" t="s">
        <v>46</v>
      </c>
      <c r="E10" s="21" t="s">
        <v>47</v>
      </c>
      <c r="F10" s="22">
        <v>1395</v>
      </c>
      <c r="G10" s="23">
        <v>1395</v>
      </c>
      <c r="H10" s="24">
        <f t="shared" si="0"/>
        <v>0</v>
      </c>
      <c r="I10" s="21"/>
      <c r="J10" s="21" t="s">
        <v>31</v>
      </c>
      <c r="K10" s="21" t="s">
        <v>48</v>
      </c>
      <c r="L10" s="21" t="s">
        <v>46</v>
      </c>
      <c r="M10" s="21" t="s">
        <v>43</v>
      </c>
      <c r="N10" s="21" t="s">
        <v>44</v>
      </c>
      <c r="O10" s="21">
        <v>350</v>
      </c>
      <c r="P10" s="21">
        <v>1376</v>
      </c>
      <c r="Q10" s="21" t="s">
        <v>49</v>
      </c>
    </row>
    <row r="11" spans="1:17" ht="78.75" customHeight="1">
      <c r="A11" s="18">
        <v>5</v>
      </c>
      <c r="B11" s="18" t="s">
        <v>50</v>
      </c>
      <c r="C11" s="18" t="s">
        <v>28</v>
      </c>
      <c r="D11" s="21" t="s">
        <v>51</v>
      </c>
      <c r="E11" s="21" t="s">
        <v>52</v>
      </c>
      <c r="F11" s="22">
        <v>5747</v>
      </c>
      <c r="G11" s="23">
        <v>6747</v>
      </c>
      <c r="H11" s="24">
        <f t="shared" si="0"/>
        <v>1000</v>
      </c>
      <c r="I11" s="21"/>
      <c r="J11" s="21" t="s">
        <v>31</v>
      </c>
      <c r="K11" s="21" t="s">
        <v>53</v>
      </c>
      <c r="L11" s="21" t="s">
        <v>51</v>
      </c>
      <c r="M11" s="21" t="s">
        <v>43</v>
      </c>
      <c r="N11" s="21" t="s">
        <v>44</v>
      </c>
      <c r="O11" s="21">
        <v>17841</v>
      </c>
      <c r="P11" s="21">
        <v>77913</v>
      </c>
      <c r="Q11" s="21" t="s">
        <v>54</v>
      </c>
    </row>
    <row r="12" spans="1:17" ht="141" customHeight="1">
      <c r="A12" s="18">
        <v>6</v>
      </c>
      <c r="B12" s="25" t="s">
        <v>55</v>
      </c>
      <c r="C12" s="18" t="s">
        <v>28</v>
      </c>
      <c r="D12" s="26" t="s">
        <v>56</v>
      </c>
      <c r="E12" s="26" t="s">
        <v>57</v>
      </c>
      <c r="F12" s="27">
        <v>15000</v>
      </c>
      <c r="G12" s="28">
        <v>15096.97</v>
      </c>
      <c r="H12" s="24">
        <f t="shared" si="0"/>
        <v>96.96999999999935</v>
      </c>
      <c r="I12" s="59" t="s">
        <v>58</v>
      </c>
      <c r="J12" s="21" t="s">
        <v>31</v>
      </c>
      <c r="K12" s="26" t="s">
        <v>59</v>
      </c>
      <c r="L12" s="26" t="s">
        <v>56</v>
      </c>
      <c r="M12" s="26" t="s">
        <v>60</v>
      </c>
      <c r="N12" s="26" t="s">
        <v>61</v>
      </c>
      <c r="O12" s="60">
        <v>8156</v>
      </c>
      <c r="P12" s="60">
        <v>33240</v>
      </c>
      <c r="Q12" s="60" t="s">
        <v>62</v>
      </c>
    </row>
    <row r="13" spans="1:17" ht="40.5" customHeight="1">
      <c r="A13" s="18">
        <v>7</v>
      </c>
      <c r="B13" s="25" t="s">
        <v>63</v>
      </c>
      <c r="C13" s="18" t="s">
        <v>28</v>
      </c>
      <c r="D13" s="26" t="s">
        <v>64</v>
      </c>
      <c r="E13" s="29" t="s">
        <v>65</v>
      </c>
      <c r="F13" s="30">
        <v>1353</v>
      </c>
      <c r="G13" s="31">
        <v>1353</v>
      </c>
      <c r="H13" s="24">
        <f t="shared" si="0"/>
        <v>0</v>
      </c>
      <c r="I13" s="59">
        <v>8</v>
      </c>
      <c r="J13" s="21" t="s">
        <v>31</v>
      </c>
      <c r="K13" s="26" t="s">
        <v>59</v>
      </c>
      <c r="L13" s="26" t="s">
        <v>64</v>
      </c>
      <c r="M13" s="26" t="s">
        <v>60</v>
      </c>
      <c r="N13" s="26" t="s">
        <v>61</v>
      </c>
      <c r="O13" s="60">
        <v>1104</v>
      </c>
      <c r="P13" s="60">
        <v>4328</v>
      </c>
      <c r="Q13" s="60" t="s">
        <v>24</v>
      </c>
    </row>
    <row r="14" spans="1:17" ht="118.5" customHeight="1">
      <c r="A14" s="32">
        <v>8</v>
      </c>
      <c r="B14" s="33" t="s">
        <v>66</v>
      </c>
      <c r="C14" s="32" t="s">
        <v>28</v>
      </c>
      <c r="D14" s="34" t="s">
        <v>67</v>
      </c>
      <c r="E14" s="34" t="s">
        <v>68</v>
      </c>
      <c r="F14" s="27">
        <v>7764</v>
      </c>
      <c r="G14" s="28">
        <v>5898.07</v>
      </c>
      <c r="H14" s="35">
        <f t="shared" si="0"/>
        <v>-1865.9300000000003</v>
      </c>
      <c r="I14" s="61">
        <v>30000</v>
      </c>
      <c r="J14" s="43" t="s">
        <v>31</v>
      </c>
      <c r="K14" s="34" t="s">
        <v>69</v>
      </c>
      <c r="L14" s="34" t="s">
        <v>67</v>
      </c>
      <c r="M14" s="34" t="s">
        <v>70</v>
      </c>
      <c r="N14" s="34" t="s">
        <v>71</v>
      </c>
      <c r="O14" s="43">
        <v>2588</v>
      </c>
      <c r="P14" s="62">
        <v>9322</v>
      </c>
      <c r="Q14" s="62" t="s">
        <v>72</v>
      </c>
    </row>
    <row r="15" spans="1:17" s="1" customFormat="1" ht="45" customHeight="1">
      <c r="A15" s="18">
        <v>9</v>
      </c>
      <c r="B15" s="36" t="s">
        <v>73</v>
      </c>
      <c r="C15" s="36" t="s">
        <v>28</v>
      </c>
      <c r="D15" s="21" t="s">
        <v>74</v>
      </c>
      <c r="E15" s="37" t="s">
        <v>75</v>
      </c>
      <c r="F15" s="38">
        <v>184</v>
      </c>
      <c r="G15" s="39">
        <v>184</v>
      </c>
      <c r="H15" s="24">
        <f t="shared" si="0"/>
        <v>0</v>
      </c>
      <c r="I15" s="63" t="s">
        <v>76</v>
      </c>
      <c r="J15" s="21" t="s">
        <v>31</v>
      </c>
      <c r="K15" s="37" t="s">
        <v>77</v>
      </c>
      <c r="L15" s="21" t="s">
        <v>74</v>
      </c>
      <c r="M15" s="21" t="s">
        <v>78</v>
      </c>
      <c r="N15" s="37" t="s">
        <v>79</v>
      </c>
      <c r="O15" s="37">
        <v>270</v>
      </c>
      <c r="P15" s="37">
        <v>930</v>
      </c>
      <c r="Q15" s="60"/>
    </row>
    <row r="16" spans="1:17" s="1" customFormat="1" ht="59.25" customHeight="1">
      <c r="A16" s="18">
        <v>10</v>
      </c>
      <c r="B16" s="36" t="s">
        <v>80</v>
      </c>
      <c r="C16" s="36" t="s">
        <v>28</v>
      </c>
      <c r="D16" s="21" t="s">
        <v>81</v>
      </c>
      <c r="E16" s="37" t="s">
        <v>75</v>
      </c>
      <c r="F16" s="38">
        <v>120</v>
      </c>
      <c r="G16" s="39">
        <v>120</v>
      </c>
      <c r="H16" s="24">
        <f t="shared" si="0"/>
        <v>0</v>
      </c>
      <c r="I16" s="37" t="s">
        <v>82</v>
      </c>
      <c r="J16" s="21" t="s">
        <v>31</v>
      </c>
      <c r="K16" s="37" t="s">
        <v>83</v>
      </c>
      <c r="L16" s="21" t="s">
        <v>81</v>
      </c>
      <c r="M16" s="21" t="s">
        <v>78</v>
      </c>
      <c r="N16" s="37" t="s">
        <v>79</v>
      </c>
      <c r="O16" s="37">
        <v>610</v>
      </c>
      <c r="P16" s="37">
        <v>2200</v>
      </c>
      <c r="Q16" s="60"/>
    </row>
    <row r="17" spans="1:17" ht="16.5" customHeight="1">
      <c r="A17" s="40" t="s">
        <v>84</v>
      </c>
      <c r="B17" s="40"/>
      <c r="C17" s="40"/>
      <c r="D17" s="41" t="s">
        <v>85</v>
      </c>
      <c r="E17" s="42"/>
      <c r="F17" s="22">
        <f>SUM(F18:F56)</f>
        <v>26138.975000000002</v>
      </c>
      <c r="G17" s="23">
        <f>SUM(G18:G56)</f>
        <v>26502.91</v>
      </c>
      <c r="H17" s="24">
        <f t="shared" si="0"/>
        <v>363.9349999999977</v>
      </c>
      <c r="I17" s="42"/>
      <c r="J17" s="21"/>
      <c r="K17" s="42"/>
      <c r="L17" s="21"/>
      <c r="M17" s="42"/>
      <c r="N17" s="42"/>
      <c r="O17" s="21"/>
      <c r="P17" s="21"/>
      <c r="Q17" s="68"/>
    </row>
    <row r="18" spans="1:17" ht="48" customHeight="1">
      <c r="A18" s="18">
        <v>11</v>
      </c>
      <c r="B18" s="18" t="s">
        <v>86</v>
      </c>
      <c r="C18" s="18" t="s">
        <v>87</v>
      </c>
      <c r="D18" s="21" t="s">
        <v>88</v>
      </c>
      <c r="E18" s="21" t="s">
        <v>89</v>
      </c>
      <c r="F18" s="22">
        <v>3146.6</v>
      </c>
      <c r="G18" s="23">
        <v>3146.6</v>
      </c>
      <c r="H18" s="24">
        <f t="shared" si="0"/>
        <v>0</v>
      </c>
      <c r="I18" s="21" t="s">
        <v>90</v>
      </c>
      <c r="J18" s="21" t="s">
        <v>91</v>
      </c>
      <c r="K18" s="21" t="s">
        <v>53</v>
      </c>
      <c r="L18" s="21" t="s">
        <v>88</v>
      </c>
      <c r="M18" s="21" t="s">
        <v>92</v>
      </c>
      <c r="N18" s="21" t="s">
        <v>93</v>
      </c>
      <c r="O18" s="21">
        <v>11245</v>
      </c>
      <c r="P18" s="21">
        <v>43406</v>
      </c>
      <c r="Q18" s="21" t="s">
        <v>94</v>
      </c>
    </row>
    <row r="19" spans="1:17" ht="51.75" customHeight="1">
      <c r="A19" s="18">
        <v>12</v>
      </c>
      <c r="B19" s="43" t="s">
        <v>95</v>
      </c>
      <c r="C19" s="43" t="s">
        <v>87</v>
      </c>
      <c r="D19" s="43" t="s">
        <v>96</v>
      </c>
      <c r="E19" s="43" t="s">
        <v>97</v>
      </c>
      <c r="F19" s="44">
        <v>2963.7</v>
      </c>
      <c r="G19" s="45">
        <v>1795.68</v>
      </c>
      <c r="H19" s="35">
        <f t="shared" si="0"/>
        <v>-1168.0199999999998</v>
      </c>
      <c r="I19" s="43" t="s">
        <v>98</v>
      </c>
      <c r="J19" s="43" t="s">
        <v>91</v>
      </c>
      <c r="K19" s="43" t="s">
        <v>53</v>
      </c>
      <c r="L19" s="43" t="s">
        <v>96</v>
      </c>
      <c r="M19" s="43" t="s">
        <v>92</v>
      </c>
      <c r="N19" s="43" t="s">
        <v>93</v>
      </c>
      <c r="O19" s="43">
        <v>9879</v>
      </c>
      <c r="P19" s="43">
        <v>38528</v>
      </c>
      <c r="Q19" s="43"/>
    </row>
    <row r="20" spans="1:17" ht="34.5" customHeight="1">
      <c r="A20" s="18">
        <v>13</v>
      </c>
      <c r="B20" s="43" t="s">
        <v>99</v>
      </c>
      <c r="C20" s="43" t="s">
        <v>87</v>
      </c>
      <c r="D20" s="43" t="s">
        <v>100</v>
      </c>
      <c r="E20" s="43" t="s">
        <v>97</v>
      </c>
      <c r="F20" s="44">
        <v>600.95</v>
      </c>
      <c r="G20" s="45">
        <v>600.95</v>
      </c>
      <c r="H20" s="35">
        <f t="shared" si="0"/>
        <v>0</v>
      </c>
      <c r="I20" s="43" t="s">
        <v>101</v>
      </c>
      <c r="J20" s="43" t="s">
        <v>91</v>
      </c>
      <c r="K20" s="43" t="s">
        <v>53</v>
      </c>
      <c r="L20" s="43" t="s">
        <v>100</v>
      </c>
      <c r="M20" s="43" t="s">
        <v>92</v>
      </c>
      <c r="N20" s="43" t="s">
        <v>93</v>
      </c>
      <c r="O20" s="43">
        <v>4006</v>
      </c>
      <c r="P20" s="43">
        <v>14756</v>
      </c>
      <c r="Q20" s="43"/>
    </row>
    <row r="21" spans="1:17" ht="36.75" customHeight="1">
      <c r="A21" s="18">
        <v>14</v>
      </c>
      <c r="B21" s="43" t="s">
        <v>102</v>
      </c>
      <c r="C21" s="43" t="s">
        <v>87</v>
      </c>
      <c r="D21" s="43" t="s">
        <v>103</v>
      </c>
      <c r="E21" s="43" t="s">
        <v>97</v>
      </c>
      <c r="F21" s="44">
        <v>1400</v>
      </c>
      <c r="G21" s="45">
        <v>1050</v>
      </c>
      <c r="H21" s="35">
        <f t="shared" si="0"/>
        <v>-350</v>
      </c>
      <c r="I21" s="43" t="s">
        <v>104</v>
      </c>
      <c r="J21" s="43" t="s">
        <v>91</v>
      </c>
      <c r="K21" s="43" t="s">
        <v>53</v>
      </c>
      <c r="L21" s="43" t="s">
        <v>103</v>
      </c>
      <c r="M21" s="43" t="s">
        <v>92</v>
      </c>
      <c r="N21" s="43" t="s">
        <v>93</v>
      </c>
      <c r="O21" s="43">
        <v>4000</v>
      </c>
      <c r="P21" s="43">
        <v>15249</v>
      </c>
      <c r="Q21" s="43"/>
    </row>
    <row r="22" spans="1:17" ht="47.25" customHeight="1">
      <c r="A22" s="18">
        <v>15</v>
      </c>
      <c r="B22" s="43" t="s">
        <v>105</v>
      </c>
      <c r="C22" s="43" t="s">
        <v>87</v>
      </c>
      <c r="D22" s="43" t="s">
        <v>106</v>
      </c>
      <c r="E22" s="43" t="s">
        <v>89</v>
      </c>
      <c r="F22" s="44">
        <v>1400</v>
      </c>
      <c r="G22" s="45">
        <v>1400</v>
      </c>
      <c r="H22" s="35">
        <f t="shared" si="0"/>
        <v>0</v>
      </c>
      <c r="I22" s="43" t="s">
        <v>107</v>
      </c>
      <c r="J22" s="43" t="s">
        <v>91</v>
      </c>
      <c r="K22" s="43" t="s">
        <v>53</v>
      </c>
      <c r="L22" s="43" t="s">
        <v>106</v>
      </c>
      <c r="M22" s="43" t="s">
        <v>92</v>
      </c>
      <c r="N22" s="43" t="s">
        <v>93</v>
      </c>
      <c r="O22" s="43">
        <v>18154</v>
      </c>
      <c r="P22" s="43">
        <v>70786</v>
      </c>
      <c r="Q22" s="43" t="s">
        <v>108</v>
      </c>
    </row>
    <row r="23" spans="1:17" ht="50.25" customHeight="1">
      <c r="A23" s="32">
        <v>16</v>
      </c>
      <c r="B23" s="43" t="s">
        <v>109</v>
      </c>
      <c r="C23" s="43" t="s">
        <v>87</v>
      </c>
      <c r="D23" s="43" t="s">
        <v>110</v>
      </c>
      <c r="E23" s="43" t="s">
        <v>89</v>
      </c>
      <c r="F23" s="44">
        <v>1600</v>
      </c>
      <c r="G23" s="45">
        <v>1075</v>
      </c>
      <c r="H23" s="35">
        <f t="shared" si="0"/>
        <v>-525</v>
      </c>
      <c r="I23" s="43" t="s">
        <v>111</v>
      </c>
      <c r="J23" s="43" t="s">
        <v>91</v>
      </c>
      <c r="K23" s="43" t="s">
        <v>53</v>
      </c>
      <c r="L23" s="43" t="s">
        <v>110</v>
      </c>
      <c r="M23" s="43" t="s">
        <v>92</v>
      </c>
      <c r="N23" s="43" t="s">
        <v>93</v>
      </c>
      <c r="O23" s="43">
        <v>15423</v>
      </c>
      <c r="P23" s="43">
        <v>59224</v>
      </c>
      <c r="Q23" s="43" t="s">
        <v>112</v>
      </c>
    </row>
    <row r="24" spans="1:17" ht="51" customHeight="1">
      <c r="A24" s="32">
        <v>17</v>
      </c>
      <c r="B24" s="43" t="s">
        <v>113</v>
      </c>
      <c r="C24" s="43" t="s">
        <v>87</v>
      </c>
      <c r="D24" s="43" t="s">
        <v>114</v>
      </c>
      <c r="E24" s="43" t="s">
        <v>89</v>
      </c>
      <c r="F24" s="44">
        <v>3233.5</v>
      </c>
      <c r="G24" s="45">
        <v>2032.95</v>
      </c>
      <c r="H24" s="35">
        <f t="shared" si="0"/>
        <v>-1200.55</v>
      </c>
      <c r="I24" s="43" t="s">
        <v>115</v>
      </c>
      <c r="J24" s="43" t="s">
        <v>91</v>
      </c>
      <c r="K24" s="43" t="s">
        <v>53</v>
      </c>
      <c r="L24" s="43" t="s">
        <v>114</v>
      </c>
      <c r="M24" s="43" t="s">
        <v>92</v>
      </c>
      <c r="N24" s="43" t="s">
        <v>93</v>
      </c>
      <c r="O24" s="43">
        <v>19597</v>
      </c>
      <c r="P24" s="43">
        <v>74666</v>
      </c>
      <c r="Q24" s="69" t="s">
        <v>116</v>
      </c>
    </row>
    <row r="25" spans="1:17" ht="45.75" customHeight="1">
      <c r="A25" s="18">
        <v>18</v>
      </c>
      <c r="B25" s="18" t="s">
        <v>117</v>
      </c>
      <c r="C25" s="18" t="s">
        <v>87</v>
      </c>
      <c r="D25" s="18" t="s">
        <v>118</v>
      </c>
      <c r="E25" s="18" t="s">
        <v>89</v>
      </c>
      <c r="F25" s="17">
        <v>947.385</v>
      </c>
      <c r="G25" s="46">
        <v>947.39</v>
      </c>
      <c r="H25" s="20">
        <f t="shared" si="0"/>
        <v>0.0049999999999954525</v>
      </c>
      <c r="I25" s="18" t="s">
        <v>115</v>
      </c>
      <c r="J25" s="18" t="s">
        <v>91</v>
      </c>
      <c r="K25" s="18" t="s">
        <v>53</v>
      </c>
      <c r="L25" s="18" t="s">
        <v>118</v>
      </c>
      <c r="M25" s="18" t="s">
        <v>92</v>
      </c>
      <c r="N25" s="21" t="s">
        <v>93</v>
      </c>
      <c r="O25" s="18">
        <v>12632</v>
      </c>
      <c r="P25" s="18">
        <v>48758</v>
      </c>
      <c r="Q25" s="70"/>
    </row>
    <row r="26" spans="1:17" ht="40.5" customHeight="1">
      <c r="A26" s="18">
        <v>19</v>
      </c>
      <c r="B26" s="18" t="s">
        <v>119</v>
      </c>
      <c r="C26" s="18" t="s">
        <v>87</v>
      </c>
      <c r="D26" s="18" t="s">
        <v>120</v>
      </c>
      <c r="E26" s="18" t="s">
        <v>97</v>
      </c>
      <c r="F26" s="17">
        <v>400</v>
      </c>
      <c r="G26" s="46">
        <v>400</v>
      </c>
      <c r="H26" s="20">
        <f t="shared" si="0"/>
        <v>0</v>
      </c>
      <c r="I26" s="18" t="s">
        <v>121</v>
      </c>
      <c r="J26" s="18" t="s">
        <v>91</v>
      </c>
      <c r="K26" s="18" t="s">
        <v>53</v>
      </c>
      <c r="L26" s="18" t="s">
        <v>120</v>
      </c>
      <c r="M26" s="18" t="s">
        <v>92</v>
      </c>
      <c r="N26" s="21" t="s">
        <v>93</v>
      </c>
      <c r="O26" s="18">
        <v>818</v>
      </c>
      <c r="P26" s="18">
        <v>3151</v>
      </c>
      <c r="Q26" s="18"/>
    </row>
    <row r="27" spans="1:17" ht="36" customHeight="1">
      <c r="A27" s="18">
        <v>20</v>
      </c>
      <c r="B27" s="18" t="s">
        <v>122</v>
      </c>
      <c r="C27" s="18" t="s">
        <v>87</v>
      </c>
      <c r="D27" s="18" t="s">
        <v>123</v>
      </c>
      <c r="E27" s="18" t="s">
        <v>97</v>
      </c>
      <c r="F27" s="17">
        <v>500</v>
      </c>
      <c r="G27" s="46">
        <v>500</v>
      </c>
      <c r="H27" s="20">
        <f t="shared" si="0"/>
        <v>0</v>
      </c>
      <c r="I27" s="18" t="s">
        <v>121</v>
      </c>
      <c r="J27" s="18" t="s">
        <v>91</v>
      </c>
      <c r="K27" s="18" t="s">
        <v>53</v>
      </c>
      <c r="L27" s="18" t="s">
        <v>123</v>
      </c>
      <c r="M27" s="18" t="s">
        <v>92</v>
      </c>
      <c r="N27" s="21" t="s">
        <v>93</v>
      </c>
      <c r="O27" s="18">
        <v>3384</v>
      </c>
      <c r="P27" s="18">
        <v>13062</v>
      </c>
      <c r="Q27" s="18"/>
    </row>
    <row r="28" spans="1:17" ht="33.75">
      <c r="A28" s="18">
        <v>21</v>
      </c>
      <c r="B28" s="18" t="s">
        <v>124</v>
      </c>
      <c r="C28" s="18" t="s">
        <v>87</v>
      </c>
      <c r="D28" s="18" t="s">
        <v>125</v>
      </c>
      <c r="E28" s="18" t="s">
        <v>97</v>
      </c>
      <c r="F28" s="17">
        <v>200</v>
      </c>
      <c r="G28" s="46">
        <v>200</v>
      </c>
      <c r="H28" s="20">
        <f t="shared" si="0"/>
        <v>0</v>
      </c>
      <c r="I28" s="18" t="s">
        <v>121</v>
      </c>
      <c r="J28" s="18" t="s">
        <v>91</v>
      </c>
      <c r="K28" s="18" t="s">
        <v>53</v>
      </c>
      <c r="L28" s="18" t="s">
        <v>125</v>
      </c>
      <c r="M28" s="18" t="s">
        <v>92</v>
      </c>
      <c r="N28" s="21" t="s">
        <v>93</v>
      </c>
      <c r="O28" s="18">
        <v>538</v>
      </c>
      <c r="P28" s="18">
        <v>2098</v>
      </c>
      <c r="Q28" s="18"/>
    </row>
    <row r="29" spans="1:17" ht="33.75">
      <c r="A29" s="18">
        <v>22</v>
      </c>
      <c r="B29" s="18" t="s">
        <v>126</v>
      </c>
      <c r="C29" s="18" t="s">
        <v>87</v>
      </c>
      <c r="D29" s="18" t="s">
        <v>127</v>
      </c>
      <c r="E29" s="18" t="s">
        <v>97</v>
      </c>
      <c r="F29" s="17">
        <v>15</v>
      </c>
      <c r="G29" s="46">
        <v>15</v>
      </c>
      <c r="H29" s="20">
        <f t="shared" si="0"/>
        <v>0</v>
      </c>
      <c r="I29" s="18" t="s">
        <v>128</v>
      </c>
      <c r="J29" s="18" t="s">
        <v>91</v>
      </c>
      <c r="K29" s="18" t="s">
        <v>53</v>
      </c>
      <c r="L29" s="18" t="s">
        <v>127</v>
      </c>
      <c r="M29" s="18" t="s">
        <v>92</v>
      </c>
      <c r="N29" s="21" t="s">
        <v>93</v>
      </c>
      <c r="O29" s="18">
        <v>30</v>
      </c>
      <c r="P29" s="18">
        <v>118</v>
      </c>
      <c r="Q29" s="18"/>
    </row>
    <row r="30" spans="1:17" ht="33.75">
      <c r="A30" s="18">
        <v>23</v>
      </c>
      <c r="B30" s="18" t="s">
        <v>129</v>
      </c>
      <c r="C30" s="18" t="s">
        <v>87</v>
      </c>
      <c r="D30" s="18" t="s">
        <v>130</v>
      </c>
      <c r="E30" s="18" t="s">
        <v>97</v>
      </c>
      <c r="F30" s="17">
        <v>25</v>
      </c>
      <c r="G30" s="46">
        <v>25</v>
      </c>
      <c r="H30" s="20">
        <f t="shared" si="0"/>
        <v>0</v>
      </c>
      <c r="I30" s="18" t="s">
        <v>121</v>
      </c>
      <c r="J30" s="18" t="s">
        <v>91</v>
      </c>
      <c r="K30" s="18" t="s">
        <v>53</v>
      </c>
      <c r="L30" s="18" t="s">
        <v>130</v>
      </c>
      <c r="M30" s="18" t="s">
        <v>92</v>
      </c>
      <c r="N30" s="21" t="s">
        <v>93</v>
      </c>
      <c r="O30" s="18">
        <v>265</v>
      </c>
      <c r="P30" s="18">
        <v>1014</v>
      </c>
      <c r="Q30" s="18"/>
    </row>
    <row r="31" spans="1:17" ht="33.75">
      <c r="A31" s="18">
        <v>24</v>
      </c>
      <c r="B31" s="18" t="s">
        <v>131</v>
      </c>
      <c r="C31" s="18" t="s">
        <v>87</v>
      </c>
      <c r="D31" s="18" t="s">
        <v>132</v>
      </c>
      <c r="E31" s="18" t="s">
        <v>97</v>
      </c>
      <c r="F31" s="17">
        <v>200</v>
      </c>
      <c r="G31" s="46">
        <v>200</v>
      </c>
      <c r="H31" s="20">
        <f t="shared" si="0"/>
        <v>0</v>
      </c>
      <c r="I31" s="18" t="s">
        <v>111</v>
      </c>
      <c r="J31" s="18" t="s">
        <v>91</v>
      </c>
      <c r="K31" s="18" t="s">
        <v>53</v>
      </c>
      <c r="L31" s="18" t="s">
        <v>132</v>
      </c>
      <c r="M31" s="18" t="s">
        <v>92</v>
      </c>
      <c r="N31" s="21" t="s">
        <v>93</v>
      </c>
      <c r="O31" s="18">
        <v>555</v>
      </c>
      <c r="P31" s="18">
        <v>2196</v>
      </c>
      <c r="Q31" s="18"/>
    </row>
    <row r="32" spans="1:17" ht="33.75">
      <c r="A32" s="18">
        <v>25</v>
      </c>
      <c r="B32" s="18" t="s">
        <v>133</v>
      </c>
      <c r="C32" s="18" t="s">
        <v>87</v>
      </c>
      <c r="D32" s="18" t="s">
        <v>134</v>
      </c>
      <c r="E32" s="18" t="s">
        <v>97</v>
      </c>
      <c r="F32" s="17">
        <v>100</v>
      </c>
      <c r="G32" s="46">
        <v>100</v>
      </c>
      <c r="H32" s="20">
        <f t="shared" si="0"/>
        <v>0</v>
      </c>
      <c r="I32" s="18" t="s">
        <v>111</v>
      </c>
      <c r="J32" s="18" t="s">
        <v>91</v>
      </c>
      <c r="K32" s="18" t="s">
        <v>53</v>
      </c>
      <c r="L32" s="18" t="s">
        <v>134</v>
      </c>
      <c r="M32" s="18" t="s">
        <v>92</v>
      </c>
      <c r="N32" s="21" t="s">
        <v>93</v>
      </c>
      <c r="O32" s="18">
        <v>625</v>
      </c>
      <c r="P32" s="18">
        <v>2436</v>
      </c>
      <c r="Q32" s="18"/>
    </row>
    <row r="33" spans="1:17" ht="33" customHeight="1">
      <c r="A33" s="18">
        <v>26</v>
      </c>
      <c r="B33" s="18" t="s">
        <v>135</v>
      </c>
      <c r="C33" s="18" t="s">
        <v>87</v>
      </c>
      <c r="D33" s="18" t="s">
        <v>136</v>
      </c>
      <c r="E33" s="18" t="s">
        <v>97</v>
      </c>
      <c r="F33" s="17">
        <v>40</v>
      </c>
      <c r="G33" s="46">
        <v>40</v>
      </c>
      <c r="H33" s="20">
        <f t="shared" si="0"/>
        <v>0</v>
      </c>
      <c r="I33" s="18" t="s">
        <v>137</v>
      </c>
      <c r="J33" s="18" t="s">
        <v>91</v>
      </c>
      <c r="K33" s="18" t="s">
        <v>53</v>
      </c>
      <c r="L33" s="18" t="s">
        <v>136</v>
      </c>
      <c r="M33" s="18" t="s">
        <v>92</v>
      </c>
      <c r="N33" s="21" t="s">
        <v>93</v>
      </c>
      <c r="O33" s="18">
        <v>220</v>
      </c>
      <c r="P33" s="18">
        <v>936</v>
      </c>
      <c r="Q33" s="18"/>
    </row>
    <row r="34" spans="1:17" ht="33.75">
      <c r="A34" s="18">
        <v>27</v>
      </c>
      <c r="B34" s="18" t="s">
        <v>138</v>
      </c>
      <c r="C34" s="18" t="s">
        <v>87</v>
      </c>
      <c r="D34" s="18" t="s">
        <v>139</v>
      </c>
      <c r="E34" s="18" t="s">
        <v>97</v>
      </c>
      <c r="F34" s="17">
        <v>100</v>
      </c>
      <c r="G34" s="46">
        <v>100</v>
      </c>
      <c r="H34" s="20">
        <f t="shared" si="0"/>
        <v>0</v>
      </c>
      <c r="I34" s="18" t="s">
        <v>111</v>
      </c>
      <c r="J34" s="18" t="s">
        <v>91</v>
      </c>
      <c r="K34" s="18" t="s">
        <v>53</v>
      </c>
      <c r="L34" s="18" t="s">
        <v>139</v>
      </c>
      <c r="M34" s="18" t="s">
        <v>92</v>
      </c>
      <c r="N34" s="21" t="s">
        <v>93</v>
      </c>
      <c r="O34" s="18">
        <v>1000</v>
      </c>
      <c r="P34" s="18">
        <v>3950</v>
      </c>
      <c r="Q34" s="18"/>
    </row>
    <row r="35" spans="1:17" ht="67.5">
      <c r="A35" s="18">
        <v>28</v>
      </c>
      <c r="B35" s="18" t="s">
        <v>140</v>
      </c>
      <c r="C35" s="18" t="s">
        <v>87</v>
      </c>
      <c r="D35" s="18" t="s">
        <v>141</v>
      </c>
      <c r="E35" s="18" t="s">
        <v>97</v>
      </c>
      <c r="F35" s="17">
        <v>100</v>
      </c>
      <c r="G35" s="46">
        <v>100</v>
      </c>
      <c r="H35" s="20">
        <f t="shared" si="0"/>
        <v>0</v>
      </c>
      <c r="I35" s="18" t="s">
        <v>142</v>
      </c>
      <c r="J35" s="18" t="s">
        <v>91</v>
      </c>
      <c r="K35" s="18" t="s">
        <v>53</v>
      </c>
      <c r="L35" s="18" t="s">
        <v>141</v>
      </c>
      <c r="M35" s="18" t="s">
        <v>92</v>
      </c>
      <c r="N35" s="21" t="s">
        <v>93</v>
      </c>
      <c r="O35" s="18">
        <v>1599</v>
      </c>
      <c r="P35" s="18">
        <v>6124</v>
      </c>
      <c r="Q35" s="18"/>
    </row>
    <row r="36" spans="1:17" ht="33.75">
      <c r="A36" s="18">
        <v>29</v>
      </c>
      <c r="B36" s="18" t="s">
        <v>143</v>
      </c>
      <c r="C36" s="18" t="s">
        <v>87</v>
      </c>
      <c r="D36" s="18" t="s">
        <v>144</v>
      </c>
      <c r="E36" s="18" t="s">
        <v>97</v>
      </c>
      <c r="F36" s="17">
        <v>100</v>
      </c>
      <c r="G36" s="46">
        <v>100</v>
      </c>
      <c r="H36" s="20">
        <f t="shared" si="0"/>
        <v>0</v>
      </c>
      <c r="I36" s="18" t="s">
        <v>145</v>
      </c>
      <c r="J36" s="18" t="s">
        <v>91</v>
      </c>
      <c r="K36" s="18" t="s">
        <v>53</v>
      </c>
      <c r="L36" s="18" t="s">
        <v>144</v>
      </c>
      <c r="M36" s="18" t="s">
        <v>92</v>
      </c>
      <c r="N36" s="21" t="s">
        <v>93</v>
      </c>
      <c r="O36" s="18">
        <v>313</v>
      </c>
      <c r="P36" s="18">
        <v>1123</v>
      </c>
      <c r="Q36" s="18"/>
    </row>
    <row r="37" spans="1:17" ht="45">
      <c r="A37" s="18">
        <v>30</v>
      </c>
      <c r="B37" s="18" t="s">
        <v>146</v>
      </c>
      <c r="C37" s="18" t="s">
        <v>87</v>
      </c>
      <c r="D37" s="18" t="s">
        <v>147</v>
      </c>
      <c r="E37" s="18" t="s">
        <v>148</v>
      </c>
      <c r="F37" s="17">
        <v>100</v>
      </c>
      <c r="G37" s="46">
        <v>100</v>
      </c>
      <c r="H37" s="20">
        <f t="shared" si="0"/>
        <v>0</v>
      </c>
      <c r="I37" s="18" t="s">
        <v>149</v>
      </c>
      <c r="J37" s="18" t="s">
        <v>91</v>
      </c>
      <c r="K37" s="18" t="s">
        <v>53</v>
      </c>
      <c r="L37" s="18" t="s">
        <v>147</v>
      </c>
      <c r="M37" s="18" t="s">
        <v>92</v>
      </c>
      <c r="N37" s="21" t="s">
        <v>93</v>
      </c>
      <c r="O37" s="18">
        <v>200</v>
      </c>
      <c r="P37" s="18">
        <v>780</v>
      </c>
      <c r="Q37" s="18"/>
    </row>
    <row r="38" spans="1:17" ht="45">
      <c r="A38" s="18">
        <v>31</v>
      </c>
      <c r="B38" s="18" t="s">
        <v>150</v>
      </c>
      <c r="C38" s="18" t="s">
        <v>87</v>
      </c>
      <c r="D38" s="18" t="s">
        <v>151</v>
      </c>
      <c r="E38" s="18" t="s">
        <v>148</v>
      </c>
      <c r="F38" s="17">
        <v>120</v>
      </c>
      <c r="G38" s="46">
        <v>120</v>
      </c>
      <c r="H38" s="20">
        <f t="shared" si="0"/>
        <v>0</v>
      </c>
      <c r="I38" s="18" t="s">
        <v>152</v>
      </c>
      <c r="J38" s="18" t="s">
        <v>91</v>
      </c>
      <c r="K38" s="18" t="s">
        <v>53</v>
      </c>
      <c r="L38" s="18" t="s">
        <v>151</v>
      </c>
      <c r="M38" s="18" t="s">
        <v>92</v>
      </c>
      <c r="N38" s="21" t="s">
        <v>93</v>
      </c>
      <c r="O38" s="18">
        <v>200</v>
      </c>
      <c r="P38" s="18">
        <v>771</v>
      </c>
      <c r="Q38" s="18"/>
    </row>
    <row r="39" spans="1:17" ht="33.75">
      <c r="A39" s="18">
        <v>32</v>
      </c>
      <c r="B39" s="18" t="s">
        <v>153</v>
      </c>
      <c r="C39" s="18" t="s">
        <v>87</v>
      </c>
      <c r="D39" s="18" t="s">
        <v>154</v>
      </c>
      <c r="E39" s="18" t="s">
        <v>97</v>
      </c>
      <c r="F39" s="17">
        <v>100</v>
      </c>
      <c r="G39" s="46">
        <v>100</v>
      </c>
      <c r="H39" s="20">
        <f t="shared" si="0"/>
        <v>0</v>
      </c>
      <c r="I39" s="18" t="s">
        <v>155</v>
      </c>
      <c r="J39" s="18" t="s">
        <v>91</v>
      </c>
      <c r="K39" s="18" t="s">
        <v>53</v>
      </c>
      <c r="L39" s="18" t="s">
        <v>154</v>
      </c>
      <c r="M39" s="18" t="s">
        <v>92</v>
      </c>
      <c r="N39" s="21" t="s">
        <v>93</v>
      </c>
      <c r="O39" s="18">
        <v>11256</v>
      </c>
      <c r="P39" s="18">
        <v>42773</v>
      </c>
      <c r="Q39" s="18"/>
    </row>
    <row r="40" spans="1:17" ht="33.75">
      <c r="A40" s="18">
        <v>33</v>
      </c>
      <c r="B40" s="18" t="s">
        <v>156</v>
      </c>
      <c r="C40" s="18" t="s">
        <v>87</v>
      </c>
      <c r="D40" s="18" t="s">
        <v>157</v>
      </c>
      <c r="E40" s="18" t="s">
        <v>97</v>
      </c>
      <c r="F40" s="17">
        <v>20</v>
      </c>
      <c r="G40" s="46">
        <v>20</v>
      </c>
      <c r="H40" s="20">
        <f t="shared" si="0"/>
        <v>0</v>
      </c>
      <c r="I40" s="18" t="s">
        <v>158</v>
      </c>
      <c r="J40" s="18" t="s">
        <v>91</v>
      </c>
      <c r="K40" s="18" t="s">
        <v>53</v>
      </c>
      <c r="L40" s="18" t="s">
        <v>157</v>
      </c>
      <c r="M40" s="18" t="s">
        <v>92</v>
      </c>
      <c r="N40" s="21" t="s">
        <v>93</v>
      </c>
      <c r="O40" s="18">
        <v>20</v>
      </c>
      <c r="P40" s="18">
        <v>81</v>
      </c>
      <c r="Q40" s="18"/>
    </row>
    <row r="41" spans="1:17" ht="33.75">
      <c r="A41" s="18">
        <v>34</v>
      </c>
      <c r="B41" s="18" t="s">
        <v>159</v>
      </c>
      <c r="C41" s="18" t="s">
        <v>87</v>
      </c>
      <c r="D41" s="18" t="s">
        <v>160</v>
      </c>
      <c r="E41" s="18" t="s">
        <v>97</v>
      </c>
      <c r="F41" s="17">
        <v>90</v>
      </c>
      <c r="G41" s="46">
        <v>90</v>
      </c>
      <c r="H41" s="20">
        <f t="shared" si="0"/>
        <v>0</v>
      </c>
      <c r="I41" s="18" t="s">
        <v>161</v>
      </c>
      <c r="J41" s="18" t="s">
        <v>91</v>
      </c>
      <c r="K41" s="18" t="s">
        <v>53</v>
      </c>
      <c r="L41" s="18" t="s">
        <v>160</v>
      </c>
      <c r="M41" s="18" t="s">
        <v>92</v>
      </c>
      <c r="N41" s="21" t="s">
        <v>93</v>
      </c>
      <c r="O41" s="18">
        <v>942</v>
      </c>
      <c r="P41" s="18">
        <v>3592</v>
      </c>
      <c r="Q41" s="18"/>
    </row>
    <row r="42" spans="1:17" ht="33.75">
      <c r="A42" s="18">
        <v>35</v>
      </c>
      <c r="B42" s="18" t="s">
        <v>162</v>
      </c>
      <c r="C42" s="18" t="s">
        <v>87</v>
      </c>
      <c r="D42" s="18" t="s">
        <v>163</v>
      </c>
      <c r="E42" s="18" t="s">
        <v>97</v>
      </c>
      <c r="F42" s="17">
        <v>80</v>
      </c>
      <c r="G42" s="46">
        <v>80</v>
      </c>
      <c r="H42" s="20">
        <f t="shared" si="0"/>
        <v>0</v>
      </c>
      <c r="I42" s="18" t="s">
        <v>164</v>
      </c>
      <c r="J42" s="18" t="s">
        <v>91</v>
      </c>
      <c r="K42" s="18" t="s">
        <v>53</v>
      </c>
      <c r="L42" s="18" t="s">
        <v>163</v>
      </c>
      <c r="M42" s="18" t="s">
        <v>92</v>
      </c>
      <c r="N42" s="21" t="s">
        <v>93</v>
      </c>
      <c r="O42" s="18">
        <v>200</v>
      </c>
      <c r="P42" s="18">
        <v>776</v>
      </c>
      <c r="Q42" s="18"/>
    </row>
    <row r="43" spans="1:17" ht="33.75">
      <c r="A43" s="18">
        <v>36</v>
      </c>
      <c r="B43" s="21" t="s">
        <v>165</v>
      </c>
      <c r="C43" s="21" t="s">
        <v>87</v>
      </c>
      <c r="D43" s="21" t="s">
        <v>166</v>
      </c>
      <c r="E43" s="21" t="s">
        <v>97</v>
      </c>
      <c r="F43" s="22">
        <v>200</v>
      </c>
      <c r="G43" s="23">
        <v>200</v>
      </c>
      <c r="H43" s="24">
        <f t="shared" si="0"/>
        <v>0</v>
      </c>
      <c r="I43" s="21" t="s">
        <v>90</v>
      </c>
      <c r="J43" s="21" t="s">
        <v>91</v>
      </c>
      <c r="K43" s="21" t="s">
        <v>53</v>
      </c>
      <c r="L43" s="21" t="s">
        <v>166</v>
      </c>
      <c r="M43" s="21" t="s">
        <v>92</v>
      </c>
      <c r="N43" s="21" t="s">
        <v>93</v>
      </c>
      <c r="O43" s="21">
        <v>158</v>
      </c>
      <c r="P43" s="21">
        <v>614</v>
      </c>
      <c r="Q43" s="21"/>
    </row>
    <row r="44" spans="1:17" ht="32.25" customHeight="1">
      <c r="A44" s="18">
        <v>37</v>
      </c>
      <c r="B44" s="43" t="s">
        <v>167</v>
      </c>
      <c r="C44" s="43" t="s">
        <v>87</v>
      </c>
      <c r="D44" s="43" t="s">
        <v>168</v>
      </c>
      <c r="E44" s="43" t="s">
        <v>169</v>
      </c>
      <c r="F44" s="44">
        <v>800</v>
      </c>
      <c r="G44" s="45">
        <f>469+68.5</f>
        <v>537.5</v>
      </c>
      <c r="H44" s="35">
        <f t="shared" si="0"/>
        <v>-262.5</v>
      </c>
      <c r="I44" s="43" t="s">
        <v>170</v>
      </c>
      <c r="J44" s="43" t="s">
        <v>91</v>
      </c>
      <c r="K44" s="43" t="s">
        <v>53</v>
      </c>
      <c r="L44" s="43" t="s">
        <v>168</v>
      </c>
      <c r="M44" s="43" t="s">
        <v>92</v>
      </c>
      <c r="N44" s="43" t="s">
        <v>93</v>
      </c>
      <c r="O44" s="43">
        <v>4500</v>
      </c>
      <c r="P44" s="43">
        <v>13412</v>
      </c>
      <c r="Q44" s="43" t="s">
        <v>171</v>
      </c>
    </row>
    <row r="45" spans="1:17" ht="34.5" customHeight="1">
      <c r="A45" s="18">
        <v>38</v>
      </c>
      <c r="B45" s="21" t="s">
        <v>172</v>
      </c>
      <c r="C45" s="21" t="s">
        <v>87</v>
      </c>
      <c r="D45" s="21" t="s">
        <v>173</v>
      </c>
      <c r="E45" s="21" t="s">
        <v>174</v>
      </c>
      <c r="F45" s="22">
        <v>51.84</v>
      </c>
      <c r="G45" s="23">
        <v>51.84</v>
      </c>
      <c r="H45" s="24">
        <f t="shared" si="0"/>
        <v>0</v>
      </c>
      <c r="I45" s="21" t="s">
        <v>175</v>
      </c>
      <c r="J45" s="21" t="s">
        <v>91</v>
      </c>
      <c r="K45" s="21" t="s">
        <v>53</v>
      </c>
      <c r="L45" s="21" t="s">
        <v>173</v>
      </c>
      <c r="M45" s="21" t="s">
        <v>92</v>
      </c>
      <c r="N45" s="21" t="s">
        <v>93</v>
      </c>
      <c r="O45" s="21">
        <v>502</v>
      </c>
      <c r="P45" s="21">
        <v>2171</v>
      </c>
      <c r="Q45" s="21" t="s">
        <v>176</v>
      </c>
    </row>
    <row r="46" spans="1:17" ht="112.5">
      <c r="A46" s="18">
        <v>39</v>
      </c>
      <c r="B46" s="21" t="s">
        <v>177</v>
      </c>
      <c r="C46" s="21" t="s">
        <v>87</v>
      </c>
      <c r="D46" s="21" t="s">
        <v>178</v>
      </c>
      <c r="E46" s="21" t="s">
        <v>174</v>
      </c>
      <c r="F46" s="22">
        <v>200</v>
      </c>
      <c r="G46" s="23">
        <v>200</v>
      </c>
      <c r="H46" s="24">
        <f t="shared" si="0"/>
        <v>0</v>
      </c>
      <c r="I46" s="21" t="s">
        <v>179</v>
      </c>
      <c r="J46" s="21" t="s">
        <v>91</v>
      </c>
      <c r="K46" s="21" t="s">
        <v>53</v>
      </c>
      <c r="L46" s="21" t="s">
        <v>178</v>
      </c>
      <c r="M46" s="21" t="s">
        <v>92</v>
      </c>
      <c r="N46" s="21" t="s">
        <v>93</v>
      </c>
      <c r="O46" s="21">
        <v>3400</v>
      </c>
      <c r="P46" s="21">
        <v>12100</v>
      </c>
      <c r="Q46" s="21" t="s">
        <v>180</v>
      </c>
    </row>
    <row r="47" spans="1:17" ht="56.25" customHeight="1">
      <c r="A47" s="18">
        <v>40</v>
      </c>
      <c r="B47" s="43" t="s">
        <v>181</v>
      </c>
      <c r="C47" s="43" t="s">
        <v>87</v>
      </c>
      <c r="D47" s="43" t="s">
        <v>182</v>
      </c>
      <c r="E47" s="43" t="s">
        <v>183</v>
      </c>
      <c r="F47" s="44">
        <v>500</v>
      </c>
      <c r="G47" s="45">
        <v>3500</v>
      </c>
      <c r="H47" s="24">
        <f t="shared" si="0"/>
        <v>3000</v>
      </c>
      <c r="I47" s="43"/>
      <c r="J47" s="21" t="s">
        <v>91</v>
      </c>
      <c r="K47" s="43" t="s">
        <v>53</v>
      </c>
      <c r="L47" s="43" t="s">
        <v>182</v>
      </c>
      <c r="M47" s="43" t="s">
        <v>92</v>
      </c>
      <c r="N47" s="21" t="s">
        <v>93</v>
      </c>
      <c r="O47" s="43">
        <v>480</v>
      </c>
      <c r="P47" s="43">
        <v>1726</v>
      </c>
      <c r="Q47" s="21" t="s">
        <v>184</v>
      </c>
    </row>
    <row r="48" spans="1:17" ht="39.75" customHeight="1">
      <c r="A48" s="18">
        <v>41</v>
      </c>
      <c r="B48" s="18" t="s">
        <v>185</v>
      </c>
      <c r="C48" s="18" t="s">
        <v>87</v>
      </c>
      <c r="D48" s="18" t="s">
        <v>186</v>
      </c>
      <c r="E48" s="25" t="s">
        <v>97</v>
      </c>
      <c r="F48" s="17">
        <v>1200</v>
      </c>
      <c r="G48" s="46">
        <v>0</v>
      </c>
      <c r="H48" s="20">
        <f t="shared" si="0"/>
        <v>-1200</v>
      </c>
      <c r="I48" s="18">
        <v>50</v>
      </c>
      <c r="J48" s="18" t="s">
        <v>91</v>
      </c>
      <c r="K48" s="18" t="s">
        <v>187</v>
      </c>
      <c r="L48" s="18" t="s">
        <v>186</v>
      </c>
      <c r="M48" s="18" t="s">
        <v>92</v>
      </c>
      <c r="N48" s="21" t="s">
        <v>93</v>
      </c>
      <c r="O48" s="18">
        <v>3600</v>
      </c>
      <c r="P48" s="18">
        <v>12108</v>
      </c>
      <c r="Q48" s="18" t="s">
        <v>188</v>
      </c>
    </row>
    <row r="49" spans="1:17" ht="48" customHeight="1">
      <c r="A49" s="18">
        <v>42</v>
      </c>
      <c r="B49" s="18" t="s">
        <v>189</v>
      </c>
      <c r="C49" s="18" t="s">
        <v>87</v>
      </c>
      <c r="D49" s="18" t="s">
        <v>190</v>
      </c>
      <c r="E49" s="18" t="s">
        <v>97</v>
      </c>
      <c r="F49" s="17">
        <v>1600</v>
      </c>
      <c r="G49" s="46">
        <v>1600</v>
      </c>
      <c r="H49" s="20">
        <f t="shared" si="0"/>
        <v>0</v>
      </c>
      <c r="I49" s="18" t="s">
        <v>191</v>
      </c>
      <c r="J49" s="18" t="s">
        <v>91</v>
      </c>
      <c r="K49" s="18" t="s">
        <v>192</v>
      </c>
      <c r="L49" s="18" t="s">
        <v>190</v>
      </c>
      <c r="M49" s="18" t="s">
        <v>92</v>
      </c>
      <c r="N49" s="21" t="s">
        <v>93</v>
      </c>
      <c r="O49" s="18">
        <v>1500</v>
      </c>
      <c r="P49" s="18">
        <v>7862</v>
      </c>
      <c r="Q49" s="18"/>
    </row>
    <row r="50" spans="1:17" ht="43.5" customHeight="1">
      <c r="A50" s="18">
        <v>43</v>
      </c>
      <c r="B50" s="47" t="s">
        <v>193</v>
      </c>
      <c r="C50" s="43" t="s">
        <v>87</v>
      </c>
      <c r="D50" s="48" t="s">
        <v>194</v>
      </c>
      <c r="E50" s="49" t="s">
        <v>75</v>
      </c>
      <c r="F50" s="50">
        <v>44</v>
      </c>
      <c r="G50" s="51">
        <v>44</v>
      </c>
      <c r="H50" s="20">
        <f t="shared" si="0"/>
        <v>0</v>
      </c>
      <c r="I50" s="49" t="s">
        <v>195</v>
      </c>
      <c r="J50" s="18" t="s">
        <v>91</v>
      </c>
      <c r="K50" s="49" t="s">
        <v>196</v>
      </c>
      <c r="L50" s="48" t="s">
        <v>194</v>
      </c>
      <c r="M50" s="18" t="s">
        <v>78</v>
      </c>
      <c r="N50" s="36" t="s">
        <v>79</v>
      </c>
      <c r="O50" s="49">
        <v>63</v>
      </c>
      <c r="P50" s="49">
        <v>214</v>
      </c>
      <c r="Q50" s="67"/>
    </row>
    <row r="51" spans="1:17" ht="72.75" customHeight="1">
      <c r="A51" s="43">
        <v>44</v>
      </c>
      <c r="B51" s="43" t="s">
        <v>197</v>
      </c>
      <c r="C51" s="43" t="s">
        <v>87</v>
      </c>
      <c r="D51" s="43" t="s">
        <v>198</v>
      </c>
      <c r="E51" s="43" t="s">
        <v>199</v>
      </c>
      <c r="F51" s="44">
        <v>2610</v>
      </c>
      <c r="G51" s="45">
        <v>4080</v>
      </c>
      <c r="H51" s="35">
        <f t="shared" si="0"/>
        <v>1470</v>
      </c>
      <c r="I51" s="64">
        <v>0.0435</v>
      </c>
      <c r="J51" s="43" t="s">
        <v>31</v>
      </c>
      <c r="K51" s="43" t="s">
        <v>53</v>
      </c>
      <c r="L51" s="43" t="s">
        <v>198</v>
      </c>
      <c r="M51" s="43" t="s">
        <v>200</v>
      </c>
      <c r="N51" s="43" t="s">
        <v>201</v>
      </c>
      <c r="O51" s="43">
        <v>22031</v>
      </c>
      <c r="P51" s="43">
        <v>85112</v>
      </c>
      <c r="Q51" s="43" t="s">
        <v>202</v>
      </c>
    </row>
    <row r="52" spans="1:17" ht="38.25" customHeight="1">
      <c r="A52" s="18">
        <v>45</v>
      </c>
      <c r="B52" s="18" t="s">
        <v>203</v>
      </c>
      <c r="C52" s="18" t="s">
        <v>87</v>
      </c>
      <c r="D52" s="18" t="s">
        <v>204</v>
      </c>
      <c r="E52" s="18" t="s">
        <v>205</v>
      </c>
      <c r="F52" s="17">
        <v>422</v>
      </c>
      <c r="G52" s="46">
        <v>422</v>
      </c>
      <c r="H52" s="20">
        <f t="shared" si="0"/>
        <v>0</v>
      </c>
      <c r="I52" s="65">
        <v>0.0475</v>
      </c>
      <c r="J52" s="18" t="s">
        <v>31</v>
      </c>
      <c r="K52" s="18" t="s">
        <v>206</v>
      </c>
      <c r="L52" s="18" t="s">
        <v>204</v>
      </c>
      <c r="M52" s="18" t="s">
        <v>200</v>
      </c>
      <c r="N52" s="18" t="s">
        <v>201</v>
      </c>
      <c r="O52" s="18">
        <v>1776</v>
      </c>
      <c r="P52" s="18">
        <v>6861</v>
      </c>
      <c r="Q52" s="18"/>
    </row>
    <row r="53" spans="1:17" ht="68.25" customHeight="1">
      <c r="A53" s="18">
        <v>46</v>
      </c>
      <c r="B53" s="18" t="s">
        <v>207</v>
      </c>
      <c r="C53" s="18" t="s">
        <v>87</v>
      </c>
      <c r="D53" s="18" t="s">
        <v>208</v>
      </c>
      <c r="E53" s="18" t="s">
        <v>205</v>
      </c>
      <c r="F53" s="52">
        <v>200</v>
      </c>
      <c r="G53" s="53">
        <v>200</v>
      </c>
      <c r="H53" s="20">
        <f t="shared" si="0"/>
        <v>0</v>
      </c>
      <c r="I53" s="18"/>
      <c r="J53" s="18" t="s">
        <v>31</v>
      </c>
      <c r="K53" s="18" t="s">
        <v>209</v>
      </c>
      <c r="L53" s="18" t="s">
        <v>208</v>
      </c>
      <c r="M53" s="18" t="s">
        <v>200</v>
      </c>
      <c r="N53" s="18" t="s">
        <v>210</v>
      </c>
      <c r="O53" s="18">
        <v>420</v>
      </c>
      <c r="P53" s="18">
        <v>1456</v>
      </c>
      <c r="Q53" s="18"/>
    </row>
    <row r="54" spans="1:17" ht="39" customHeight="1">
      <c r="A54" s="18">
        <v>47</v>
      </c>
      <c r="B54" s="18" t="s">
        <v>211</v>
      </c>
      <c r="C54" s="18" t="s">
        <v>87</v>
      </c>
      <c r="D54" s="18" t="s">
        <v>212</v>
      </c>
      <c r="E54" s="25" t="s">
        <v>213</v>
      </c>
      <c r="F54" s="17">
        <v>5</v>
      </c>
      <c r="G54" s="46">
        <v>5</v>
      </c>
      <c r="H54" s="20">
        <f t="shared" si="0"/>
        <v>0</v>
      </c>
      <c r="I54" s="18"/>
      <c r="J54" s="18" t="s">
        <v>31</v>
      </c>
      <c r="K54" s="18" t="s">
        <v>214</v>
      </c>
      <c r="L54" s="18" t="s">
        <v>212</v>
      </c>
      <c r="M54" s="18" t="s">
        <v>215</v>
      </c>
      <c r="N54" s="18" t="s">
        <v>216</v>
      </c>
      <c r="O54" s="18">
        <v>34</v>
      </c>
      <c r="P54" s="18">
        <v>36</v>
      </c>
      <c r="Q54" s="18"/>
    </row>
    <row r="55" spans="1:17" ht="42.75" customHeight="1">
      <c r="A55" s="18">
        <v>48</v>
      </c>
      <c r="B55" s="18" t="s">
        <v>217</v>
      </c>
      <c r="C55" s="18" t="s">
        <v>87</v>
      </c>
      <c r="D55" s="18" t="s">
        <v>218</v>
      </c>
      <c r="E55" s="18" t="s">
        <v>219</v>
      </c>
      <c r="F55" s="17">
        <v>600</v>
      </c>
      <c r="G55" s="46">
        <v>1200</v>
      </c>
      <c r="H55" s="20">
        <f t="shared" si="0"/>
        <v>600</v>
      </c>
      <c r="I55" s="18"/>
      <c r="J55" s="18" t="s">
        <v>220</v>
      </c>
      <c r="K55" s="18" t="s">
        <v>53</v>
      </c>
      <c r="L55" s="66" t="s">
        <v>218</v>
      </c>
      <c r="M55" s="18" t="s">
        <v>221</v>
      </c>
      <c r="N55" s="18" t="s">
        <v>222</v>
      </c>
      <c r="O55" s="18">
        <v>2600</v>
      </c>
      <c r="P55" s="18">
        <v>2600</v>
      </c>
      <c r="Q55" s="18" t="s">
        <v>223</v>
      </c>
    </row>
    <row r="56" spans="1:17" ht="48.75" customHeight="1">
      <c r="A56" s="18">
        <v>49</v>
      </c>
      <c r="B56" s="18" t="s">
        <v>224</v>
      </c>
      <c r="C56" s="18" t="s">
        <v>87</v>
      </c>
      <c r="D56" s="54" t="s">
        <v>225</v>
      </c>
      <c r="E56" s="18" t="s">
        <v>226</v>
      </c>
      <c r="F56" s="17">
        <v>124</v>
      </c>
      <c r="G56" s="46">
        <v>124</v>
      </c>
      <c r="H56" s="20">
        <f t="shared" si="0"/>
        <v>0</v>
      </c>
      <c r="I56" s="18"/>
      <c r="J56" s="18" t="s">
        <v>31</v>
      </c>
      <c r="K56" s="18" t="s">
        <v>227</v>
      </c>
      <c r="L56" s="54" t="s">
        <v>225</v>
      </c>
      <c r="M56" s="18" t="s">
        <v>200</v>
      </c>
      <c r="N56" s="18" t="s">
        <v>201</v>
      </c>
      <c r="O56" s="18">
        <v>236</v>
      </c>
      <c r="P56" s="18">
        <v>905</v>
      </c>
      <c r="Q56" s="18"/>
    </row>
    <row r="57" spans="1:17" ht="18" customHeight="1">
      <c r="A57" s="40" t="s">
        <v>228</v>
      </c>
      <c r="B57" s="40"/>
      <c r="C57" s="40"/>
      <c r="D57" s="16" t="s">
        <v>229</v>
      </c>
      <c r="E57" s="55"/>
      <c r="F57" s="17">
        <f>SUM(F58:F66)</f>
        <v>13269</v>
      </c>
      <c r="G57" s="46">
        <f>SUM(G58:G66)</f>
        <v>13221</v>
      </c>
      <c r="H57" s="20">
        <f t="shared" si="0"/>
        <v>-48</v>
      </c>
      <c r="I57" s="55"/>
      <c r="J57" s="18" t="s">
        <v>24</v>
      </c>
      <c r="K57" s="55"/>
      <c r="L57" s="18"/>
      <c r="M57" s="55"/>
      <c r="N57" s="55"/>
      <c r="O57" s="18"/>
      <c r="P57" s="18"/>
      <c r="Q57" s="71"/>
    </row>
    <row r="58" spans="1:17" ht="43.5" customHeight="1">
      <c r="A58" s="18">
        <v>50</v>
      </c>
      <c r="B58" s="25" t="s">
        <v>230</v>
      </c>
      <c r="C58" s="25" t="s">
        <v>231</v>
      </c>
      <c r="D58" s="25" t="s">
        <v>232</v>
      </c>
      <c r="E58" s="25" t="s">
        <v>213</v>
      </c>
      <c r="F58" s="56">
        <v>350</v>
      </c>
      <c r="G58" s="57">
        <v>350</v>
      </c>
      <c r="H58" s="20">
        <f t="shared" si="0"/>
        <v>0</v>
      </c>
      <c r="I58" s="18">
        <v>1000</v>
      </c>
      <c r="J58" s="18" t="s">
        <v>31</v>
      </c>
      <c r="K58" s="25" t="s">
        <v>53</v>
      </c>
      <c r="L58" s="25" t="s">
        <v>232</v>
      </c>
      <c r="M58" s="25" t="s">
        <v>233</v>
      </c>
      <c r="N58" s="25" t="s">
        <v>234</v>
      </c>
      <c r="O58" s="67">
        <v>3500</v>
      </c>
      <c r="P58" s="67">
        <v>3500</v>
      </c>
      <c r="Q58" s="18"/>
    </row>
    <row r="59" spans="1:17" ht="57.75" customHeight="1">
      <c r="A59" s="18">
        <v>51</v>
      </c>
      <c r="B59" s="25" t="s">
        <v>235</v>
      </c>
      <c r="C59" s="25"/>
      <c r="D59" s="25" t="s">
        <v>236</v>
      </c>
      <c r="E59" s="25" t="s">
        <v>213</v>
      </c>
      <c r="F59" s="56">
        <v>518</v>
      </c>
      <c r="G59" s="57">
        <v>470</v>
      </c>
      <c r="H59" s="20">
        <f t="shared" si="0"/>
        <v>-48</v>
      </c>
      <c r="I59" s="18" t="s">
        <v>237</v>
      </c>
      <c r="J59" s="18" t="s">
        <v>31</v>
      </c>
      <c r="K59" s="25" t="s">
        <v>53</v>
      </c>
      <c r="L59" s="25" t="s">
        <v>238</v>
      </c>
      <c r="M59" s="25" t="s">
        <v>200</v>
      </c>
      <c r="N59" s="25" t="s">
        <v>210</v>
      </c>
      <c r="O59" s="67">
        <v>5180</v>
      </c>
      <c r="P59" s="67">
        <v>5180</v>
      </c>
      <c r="Q59" s="18"/>
    </row>
    <row r="60" spans="1:17" ht="56.25" customHeight="1">
      <c r="A60" s="18">
        <v>52</v>
      </c>
      <c r="B60" s="25" t="s">
        <v>235</v>
      </c>
      <c r="C60" s="25"/>
      <c r="D60" s="25" t="s">
        <v>239</v>
      </c>
      <c r="E60" s="25" t="s">
        <v>213</v>
      </c>
      <c r="F60" s="56">
        <v>382</v>
      </c>
      <c r="G60" s="57">
        <v>382</v>
      </c>
      <c r="H60" s="20">
        <f t="shared" si="0"/>
        <v>0</v>
      </c>
      <c r="I60" s="18" t="s">
        <v>237</v>
      </c>
      <c r="J60" s="18" t="s">
        <v>31</v>
      </c>
      <c r="K60" s="25" t="s">
        <v>53</v>
      </c>
      <c r="L60" s="25" t="s">
        <v>238</v>
      </c>
      <c r="M60" s="25" t="s">
        <v>233</v>
      </c>
      <c r="N60" s="25" t="s">
        <v>234</v>
      </c>
      <c r="O60" s="67">
        <v>3500</v>
      </c>
      <c r="P60" s="67">
        <v>3500</v>
      </c>
      <c r="Q60" s="18"/>
    </row>
    <row r="61" spans="1:17" ht="36.75" customHeight="1">
      <c r="A61" s="18">
        <v>53</v>
      </c>
      <c r="B61" s="25" t="s">
        <v>240</v>
      </c>
      <c r="C61" s="25" t="s">
        <v>231</v>
      </c>
      <c r="D61" s="25" t="s">
        <v>241</v>
      </c>
      <c r="E61" s="25" t="s">
        <v>213</v>
      </c>
      <c r="F61" s="56">
        <v>1100</v>
      </c>
      <c r="G61" s="57">
        <v>1100</v>
      </c>
      <c r="H61" s="20">
        <f t="shared" si="0"/>
        <v>0</v>
      </c>
      <c r="I61" s="25" t="s">
        <v>242</v>
      </c>
      <c r="J61" s="18" t="s">
        <v>31</v>
      </c>
      <c r="K61" s="25" t="s">
        <v>53</v>
      </c>
      <c r="L61" s="25" t="s">
        <v>241</v>
      </c>
      <c r="M61" s="25" t="s">
        <v>233</v>
      </c>
      <c r="N61" s="25" t="s">
        <v>234</v>
      </c>
      <c r="O61" s="67">
        <v>3000</v>
      </c>
      <c r="P61" s="67">
        <v>3000</v>
      </c>
      <c r="Q61" s="18"/>
    </row>
    <row r="62" spans="1:17" ht="33.75">
      <c r="A62" s="18">
        <v>54</v>
      </c>
      <c r="B62" s="25" t="s">
        <v>243</v>
      </c>
      <c r="C62" s="25" t="s">
        <v>231</v>
      </c>
      <c r="D62" s="25" t="s">
        <v>244</v>
      </c>
      <c r="E62" s="25" t="s">
        <v>213</v>
      </c>
      <c r="F62" s="56">
        <v>52</v>
      </c>
      <c r="G62" s="57">
        <v>52</v>
      </c>
      <c r="H62" s="20">
        <f t="shared" si="0"/>
        <v>0</v>
      </c>
      <c r="I62" s="25">
        <v>1000</v>
      </c>
      <c r="J62" s="18" t="s">
        <v>31</v>
      </c>
      <c r="K62" s="25" t="s">
        <v>53</v>
      </c>
      <c r="L62" s="25" t="s">
        <v>244</v>
      </c>
      <c r="M62" s="25" t="s">
        <v>233</v>
      </c>
      <c r="N62" s="25" t="s">
        <v>234</v>
      </c>
      <c r="O62" s="67">
        <v>520</v>
      </c>
      <c r="P62" s="67">
        <v>520</v>
      </c>
      <c r="Q62" s="18"/>
    </row>
    <row r="63" spans="1:17" ht="33.75">
      <c r="A63" s="18">
        <v>55</v>
      </c>
      <c r="B63" s="18" t="s">
        <v>245</v>
      </c>
      <c r="C63" s="18" t="s">
        <v>87</v>
      </c>
      <c r="D63" s="18" t="s">
        <v>246</v>
      </c>
      <c r="E63" s="25" t="s">
        <v>213</v>
      </c>
      <c r="F63" s="17">
        <v>21</v>
      </c>
      <c r="G63" s="46">
        <v>21</v>
      </c>
      <c r="H63" s="20">
        <f t="shared" si="0"/>
        <v>0</v>
      </c>
      <c r="I63" s="18" t="s">
        <v>247</v>
      </c>
      <c r="J63" s="18" t="s">
        <v>31</v>
      </c>
      <c r="K63" s="18" t="s">
        <v>214</v>
      </c>
      <c r="L63" s="18" t="s">
        <v>246</v>
      </c>
      <c r="M63" s="18" t="s">
        <v>92</v>
      </c>
      <c r="N63" s="18" t="s">
        <v>248</v>
      </c>
      <c r="O63" s="18">
        <v>700</v>
      </c>
      <c r="P63" s="18">
        <v>700</v>
      </c>
      <c r="Q63" s="18"/>
    </row>
    <row r="64" spans="1:17" ht="48" customHeight="1">
      <c r="A64" s="18">
        <v>56</v>
      </c>
      <c r="B64" s="25" t="s">
        <v>249</v>
      </c>
      <c r="C64" s="25" t="s">
        <v>231</v>
      </c>
      <c r="D64" s="25" t="s">
        <v>250</v>
      </c>
      <c r="E64" s="25" t="s">
        <v>148</v>
      </c>
      <c r="F64" s="56">
        <v>750</v>
      </c>
      <c r="G64" s="57">
        <v>750</v>
      </c>
      <c r="H64" s="20">
        <f t="shared" si="0"/>
        <v>0</v>
      </c>
      <c r="I64" s="25">
        <v>3000</v>
      </c>
      <c r="J64" s="18" t="s">
        <v>31</v>
      </c>
      <c r="K64" s="25" t="s">
        <v>53</v>
      </c>
      <c r="L64" s="25" t="s">
        <v>250</v>
      </c>
      <c r="M64" s="25" t="s">
        <v>200</v>
      </c>
      <c r="N64" s="25" t="s">
        <v>251</v>
      </c>
      <c r="O64" s="67">
        <v>2350</v>
      </c>
      <c r="P64" s="67">
        <v>2350</v>
      </c>
      <c r="Q64" s="18"/>
    </row>
    <row r="65" spans="1:17" ht="45.75" customHeight="1">
      <c r="A65" s="18">
        <v>57</v>
      </c>
      <c r="B65" s="25" t="s">
        <v>252</v>
      </c>
      <c r="C65" s="25" t="s">
        <v>231</v>
      </c>
      <c r="D65" s="25" t="s">
        <v>253</v>
      </c>
      <c r="E65" s="18" t="s">
        <v>254</v>
      </c>
      <c r="F65" s="56">
        <v>9720</v>
      </c>
      <c r="G65" s="57">
        <v>9720</v>
      </c>
      <c r="H65" s="20">
        <f t="shared" si="0"/>
        <v>0</v>
      </c>
      <c r="I65" s="25">
        <v>180</v>
      </c>
      <c r="J65" s="18" t="s">
        <v>31</v>
      </c>
      <c r="K65" s="18" t="s">
        <v>255</v>
      </c>
      <c r="L65" s="25" t="s">
        <v>253</v>
      </c>
      <c r="M65" s="25" t="s">
        <v>256</v>
      </c>
      <c r="N65" s="25" t="s">
        <v>257</v>
      </c>
      <c r="O65" s="67">
        <v>2322</v>
      </c>
      <c r="P65" s="67">
        <v>8015</v>
      </c>
      <c r="Q65" s="18" t="s">
        <v>258</v>
      </c>
    </row>
    <row r="66" spans="1:17" ht="54" customHeight="1">
      <c r="A66" s="18">
        <v>58</v>
      </c>
      <c r="B66" s="18" t="s">
        <v>259</v>
      </c>
      <c r="C66" s="25" t="s">
        <v>231</v>
      </c>
      <c r="D66" s="18" t="s">
        <v>260</v>
      </c>
      <c r="E66" s="18" t="s">
        <v>261</v>
      </c>
      <c r="F66" s="17">
        <v>376</v>
      </c>
      <c r="G66" s="46">
        <v>376</v>
      </c>
      <c r="H66" s="20">
        <f t="shared" si="0"/>
        <v>0</v>
      </c>
      <c r="I66" s="18"/>
      <c r="J66" s="18" t="s">
        <v>31</v>
      </c>
      <c r="K66" s="18"/>
      <c r="L66" s="18" t="s">
        <v>262</v>
      </c>
      <c r="M66" s="25" t="s">
        <v>263</v>
      </c>
      <c r="N66" s="25" t="s">
        <v>264</v>
      </c>
      <c r="O66" s="18"/>
      <c r="P66" s="18"/>
      <c r="Q66" s="12"/>
    </row>
    <row r="67" ht="14.25">
      <c r="G67" s="3" t="s">
        <v>24</v>
      </c>
    </row>
  </sheetData>
  <sheetProtection/>
  <autoFilter ref="A4:Q67"/>
  <mergeCells count="20">
    <mergeCell ref="A1:B1"/>
    <mergeCell ref="A2:Q2"/>
    <mergeCell ref="F3:H3"/>
    <mergeCell ref="O3:P3"/>
    <mergeCell ref="A5:B5"/>
    <mergeCell ref="A6:C6"/>
    <mergeCell ref="A17:C17"/>
    <mergeCell ref="A57:C57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N3:N4"/>
    <mergeCell ref="Q3:Q4"/>
  </mergeCells>
  <printOptions horizontalCentered="1"/>
  <pageMargins left="0.16" right="0.16" top="0.31" bottom="0.2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f'p'b</cp:lastModifiedBy>
  <cp:lastPrinted>2019-09-04T09:24:05Z</cp:lastPrinted>
  <dcterms:created xsi:type="dcterms:W3CDTF">2018-01-19T08:00:52Z</dcterms:created>
  <dcterms:modified xsi:type="dcterms:W3CDTF">2019-09-06T07:04:20Z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