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75" firstSheet="3" activeTab="3"/>
  </bookViews>
  <sheets>
    <sheet name="3、2019年整合项目汇总表 (2)" sheetId="1" r:id="rId1"/>
    <sheet name="3、2019年整合项目汇总表" sheetId="2" r:id="rId2"/>
    <sheet name="定、2019年整合项目汇总表 (3)" sheetId="3" r:id="rId3"/>
    <sheet name="4.10 (2)" sheetId="4" r:id="rId4"/>
  </sheets>
  <definedNames>
    <definedName name="_xlnm.Print_Titles" localSheetId="1">'3、2019年整合项目汇总表'!$3:$4</definedName>
    <definedName name="_xlnm.Print_Titles" localSheetId="0">'3、2019年整合项目汇总表 (2)'!$3:$4</definedName>
    <definedName name="_xlnm.Print_Titles" localSheetId="3">'4.10 (2)'!$2:$5</definedName>
    <definedName name="_xlnm.Print_Titles" localSheetId="2">'定、2019年整合项目汇总表 (3)'!$3:$4</definedName>
    <definedName name="_xlnm._FilterDatabase" localSheetId="0" hidden="1">'3、2019年整合项目汇总表 (2)'!$A$4:$O$107</definedName>
    <definedName name="_xlnm._FilterDatabase" localSheetId="1" hidden="1">'3、2019年整合项目汇总表'!$A$4:$O$65</definedName>
    <definedName name="_xlnm._FilterDatabase" localSheetId="2" hidden="1">'定、2019年整合项目汇总表 (3)'!$A$4:$O$66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I4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I1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I1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<sst xmlns="http://schemas.openxmlformats.org/spreadsheetml/2006/main" count="2267" uniqueCount="474">
  <si>
    <t>附件</t>
  </si>
  <si>
    <t>海原县2019年统筹整合使用财政涉农资金项目任务清单</t>
  </si>
  <si>
    <t>序号</t>
  </si>
  <si>
    <t>项目名称</t>
  </si>
  <si>
    <t>项目类别</t>
  </si>
  <si>
    <t>主要内容</t>
  </si>
  <si>
    <t>资金来源</t>
  </si>
  <si>
    <t>资金安排</t>
  </si>
  <si>
    <t>补助标准</t>
  </si>
  <si>
    <t>实施时间</t>
  </si>
  <si>
    <t>实施地点</t>
  </si>
  <si>
    <t>年度任务</t>
  </si>
  <si>
    <t>责任单位</t>
  </si>
  <si>
    <t>责任人</t>
  </si>
  <si>
    <t>受益情况</t>
  </si>
  <si>
    <t>备注</t>
  </si>
  <si>
    <t>受益户数</t>
  </si>
  <si>
    <t>受益人数</t>
  </si>
  <si>
    <t>合计</t>
  </si>
  <si>
    <t>99个子项目</t>
  </si>
  <si>
    <t>总资金106702.3万元，其中：中央资金66803.3万元，自治区资金34630万元，县级财政资金500万元，县盘活结转资金4000万元，缴回互助资金769万元。</t>
  </si>
  <si>
    <t xml:space="preserve">一、基础设施 </t>
  </si>
  <si>
    <t xml:space="preserve"> 38个</t>
  </si>
  <si>
    <t xml:space="preserve"> </t>
  </si>
  <si>
    <t>红羊乡杨明村高标准农田建设项目</t>
  </si>
  <si>
    <t>基础设施</t>
  </si>
  <si>
    <t>平田整地1500亩，田间生产路路20公里，蓄水池1座，铺设管道35公里，机井配套1眼，农田防护治理5公里，营造防护林100亩，栽植经济林100亩，硬化生产路主干道6公里，泵站及其配套1座，10KV输电线路300米，微灌200亩，马铃薯标准化栽培技术200亩。</t>
  </si>
  <si>
    <t>整合农发资金</t>
  </si>
  <si>
    <t>2019年</t>
  </si>
  <si>
    <t>红羊乡</t>
  </si>
  <si>
    <t>农发办</t>
  </si>
  <si>
    <t>马俊礼</t>
  </si>
  <si>
    <t>含2018年结余资金133万元</t>
  </si>
  <si>
    <t>高崖乡联合村高标准农田建设项目</t>
  </si>
  <si>
    <t>配套U型渠道40公里，新修生产路6公里，营造防护林60亩，微灌100亩，甜瓜栽培新技术100亩。</t>
  </si>
  <si>
    <t>高崖乡</t>
  </si>
  <si>
    <t>贺堡河综合治理工程（污水处理厂—王家井段）</t>
  </si>
  <si>
    <t>河道治理长度5.8Km,共布设护岸工程6.32km；跌水2座，过水路面2座，支沟疏浚长度3.77Km。</t>
  </si>
  <si>
    <t>整合中央及自治区水利专项资金</t>
  </si>
  <si>
    <t>海城镇</t>
  </si>
  <si>
    <t>水务局</t>
  </si>
  <si>
    <t>贾治林</t>
  </si>
  <si>
    <t>海原县西安镇胡湾小流域治理项目</t>
  </si>
  <si>
    <r>
      <t>新建二级泵站1座，前池1座，泵站管理20m</t>
    </r>
    <r>
      <rPr>
        <vertAlign val="superscript"/>
        <sz val="9"/>
        <color indexed="10"/>
        <rFont val="宋体"/>
        <family val="0"/>
      </rPr>
      <t>2</t>
    </r>
    <r>
      <rPr>
        <sz val="9"/>
        <color indexed="10"/>
        <rFont val="宋体"/>
        <family val="0"/>
      </rPr>
      <t>,1000m</t>
    </r>
    <r>
      <rPr>
        <vertAlign val="superscript"/>
        <sz val="9"/>
        <color indexed="10"/>
        <rFont val="宋体"/>
        <family val="0"/>
      </rPr>
      <t>3</t>
    </r>
    <r>
      <rPr>
        <sz val="9"/>
        <color indexed="10"/>
        <rFont val="宋体"/>
        <family val="0"/>
      </rPr>
      <t>水池1座，铺设管道11.85km,闸阀井19座，新增治理水土流失面积1.18km</t>
    </r>
    <r>
      <rPr>
        <vertAlign val="superscript"/>
        <sz val="9"/>
        <color indexed="10"/>
        <rFont val="宋体"/>
        <family val="0"/>
      </rPr>
      <t>2</t>
    </r>
    <r>
      <rPr>
        <sz val="9"/>
        <color indexed="10"/>
        <rFont val="宋体"/>
        <family val="0"/>
      </rPr>
      <t>,营造乔木林1200亩，新修水平梯田567.12亩，新修生产路7.80km。</t>
    </r>
  </si>
  <si>
    <t>西安镇</t>
  </si>
  <si>
    <r>
      <t>新建二级泵站1座，前池1座，泵站管理房20m</t>
    </r>
    <r>
      <rPr>
        <vertAlign val="superscript"/>
        <sz val="9"/>
        <color indexed="10"/>
        <rFont val="宋体"/>
        <family val="0"/>
      </rPr>
      <t>2</t>
    </r>
    <r>
      <rPr>
        <sz val="9"/>
        <color indexed="10"/>
        <rFont val="宋体"/>
        <family val="0"/>
      </rPr>
      <t>,1000m</t>
    </r>
    <r>
      <rPr>
        <vertAlign val="superscript"/>
        <sz val="9"/>
        <color indexed="10"/>
        <rFont val="宋体"/>
        <family val="0"/>
      </rPr>
      <t>3</t>
    </r>
    <r>
      <rPr>
        <sz val="9"/>
        <color indexed="10"/>
        <rFont val="宋体"/>
        <family val="0"/>
      </rPr>
      <t>水池1座，铺设管道11.85km,闸阀井19座&gt;新增治理水土流失面积1.18km</t>
    </r>
    <r>
      <rPr>
        <vertAlign val="superscript"/>
        <sz val="9"/>
        <color indexed="10"/>
        <rFont val="宋体"/>
        <family val="0"/>
      </rPr>
      <t>2</t>
    </r>
    <r>
      <rPr>
        <sz val="9"/>
        <color indexed="10"/>
        <rFont val="宋体"/>
        <family val="0"/>
      </rPr>
      <t>,营造乔木林1200亩，新修水平梯田567.12亩，新修生产路7.80km。</t>
    </r>
  </si>
  <si>
    <t>南湾小流域综合治理项目</t>
  </si>
  <si>
    <t>新增治理水土流失面积13.48km2，其中水平梯田266.36hm2，机深翻266.36hm2，生产道路6.04km，田间道路15.98km；新建溢流堰1座,护岸801m，挡水墙护岸堤598m,截流墙28m,村庄硬化路路肩挡土墙40m,排水沟硬化道路80m。村庄植树1900株。布设封禁标志牌1块。</t>
  </si>
  <si>
    <t>李俊乡</t>
  </si>
  <si>
    <t>方家沟、陡沟等5座骨干坝除险加固工程</t>
  </si>
  <si>
    <t>除险加固骨干坝5座，新建溢洪道5座，加固坝体。</t>
  </si>
  <si>
    <t>西安镇、树台乡、史店乡</t>
  </si>
  <si>
    <t>西海固脱贫供水工程（甘城支线）</t>
  </si>
  <si>
    <t>新建泵站2座，铺设扬水管道62km，配套建筑物20座。</t>
  </si>
  <si>
    <t>甘城乡</t>
  </si>
  <si>
    <t>海原县农村饮水安全巩固提升工程（第二批）</t>
  </si>
  <si>
    <t>铺设各类管道647.45km，补入自来水6730户，建蓄水池58座，各类阀井1603座，过硬化路159处。</t>
  </si>
  <si>
    <t>全县14个乡镇</t>
  </si>
  <si>
    <t>海原县三河、七营等乡镇“互联网+农村饮水安全”甘城</t>
  </si>
  <si>
    <t>供水主管道布设23处压力、流量监测系统，支干管39处、入村管道15布设流量监测系统，32座蓄水池进出水流量、液位、图像监测系统，安装智能水表2264块，通信及网络化系统、信息化应用系统。</t>
  </si>
  <si>
    <t>三河、七营、李旺</t>
  </si>
  <si>
    <t>海原县农村饮水安全巩固提升工程（第三批）</t>
  </si>
  <si>
    <t>铺设各类管道85km，补入自来水2121户，配套建筑物1232座。</t>
  </si>
  <si>
    <t>12个乡</t>
  </si>
  <si>
    <t>西河综合治理工程（树台乡政府至麻春段）</t>
  </si>
  <si>
    <t>全长26.3公km，治理长度18.3km（中心桩号）。砌护段总长度8.57km，其中左岸5.13km，右岸3.44km；新建堤防23.89km，其中左岸11.73km，右岸12.16km；铺设防汛道路29.91km，其中左岸16.23km，右岸13.68km。</t>
  </si>
  <si>
    <t>2019-2020</t>
  </si>
  <si>
    <t>西安 关桥 树台</t>
  </si>
  <si>
    <t>海城镇山门村山洪沟治理工程</t>
  </si>
  <si>
    <t>治理沟道2条，治理长度12km</t>
  </si>
  <si>
    <t>2019年库坝维修项目及管护</t>
  </si>
  <si>
    <t>对重点水库、骨干坝、淤地坝、水源工程进行维修</t>
  </si>
  <si>
    <t>17个乡镇</t>
  </si>
  <si>
    <t>海原县农村水利维修工程（农田灌溉和人饮）</t>
  </si>
  <si>
    <t>维修各类渠道120公里，管道760公里，阀井1000座。</t>
  </si>
  <si>
    <t>全县</t>
  </si>
  <si>
    <t>七营镇南高支渡槽改造工程</t>
  </si>
  <si>
    <t>改造渡槽一座</t>
  </si>
  <si>
    <t>七营镇</t>
  </si>
  <si>
    <t>关桥乡方堡村香水梨实验基地补水工程</t>
  </si>
  <si>
    <t>新建上水泵站1座，加压泵站1座，5000m3高位蓄水池1座，铺设管道7.46km。</t>
  </si>
  <si>
    <t>关桥乡</t>
  </si>
  <si>
    <t>海原县李旺镇韩府湾村高效节水灌溉工程</t>
  </si>
  <si>
    <t>新建8.0万m³蓄水池1座，铺设DN800引水管道100m，PE干管24.4km，支管417.6km，安装旋转式喷头43385个，新建各类建筑物132座。</t>
  </si>
  <si>
    <t>李旺镇</t>
  </si>
  <si>
    <t>海原县李旺镇七百户村高效节水灌溉工程</t>
  </si>
  <si>
    <t>新建5.0万m³蓄水池1座，扬水泵站1座，过滤间61.75㎡，铺设主管道21.9km，支管道16.9km，φ16PE滴灌带1187km，φ16PE滴灌管56km。各类建筑物122座。</t>
  </si>
  <si>
    <t>海原县七营镇张堡村高效节水灌溉项目</t>
  </si>
  <si>
    <t>新建田间加压泵站1座，新建5.5万m³调蓄水池1座，埋设地埋管道108.09km，喷头12454个，配套各类阀井63座，出地分干管保护井46座。</t>
  </si>
  <si>
    <t>海原县西安镇薛套辣椒基地高效节水</t>
  </si>
  <si>
    <t>新建井房3座，配套井用潜水泵3台，过滤系统3套，施肥设备3套。铺设输水主、干管条总长19.2km，滴灌带666.7km；各类闸阀井46座；过路建筑物12座。</t>
  </si>
  <si>
    <t>西安镇西安村高效节水灌溉工程</t>
  </si>
  <si>
    <t>新建井房2座，配套水泵2台，过滤系统2套，施肥设备2套，铺设主支管道长32.13km，各类闸阀井66座；过路建筑物21座。</t>
  </si>
  <si>
    <t>西安镇付套芹菜基地高效节水灌溉工程</t>
  </si>
  <si>
    <t xml:space="preserve">新建井房2座，配套水泵2台，过滤系统2套，施肥设备2套，铺设主支管道长27.6km，滴灌1192.751km；闸阀51座；过路建筑物1座。
</t>
  </si>
  <si>
    <t>新建井房2座，配套水泵2台，过滤系统2套，施肥设备2套，铺设主支管道长27.6km，滴灌1192.751km；闸阀51座；过路建筑物1座。</t>
  </si>
  <si>
    <t>西安镇园河硒砂瓜基地高效节水灌溉工程</t>
  </si>
  <si>
    <t>新建井房3座，配套潜水泵3台，过滤系统3套，施肥设备3套，2000m³蓄水池1座，
铺设主支管道长27.8km，滴灌管557.277km；闸阀井共37座；过路建筑物14座。</t>
  </si>
  <si>
    <t>2019年农村饮水安全巩固提升改造工程</t>
  </si>
  <si>
    <t>在全县18乡镇162个行政村补入自来水入户工程及改扩建已建人饮工程，提升工程供水能力。</t>
  </si>
  <si>
    <t>整合水利专项及自治区地方债资金资金</t>
  </si>
  <si>
    <t>在全县18乡镇150个行政村补入自来水入户工程及改扩建已建人饮工程，提升工程供水能力。</t>
  </si>
  <si>
    <t>含自治区地方债2000万元</t>
  </si>
  <si>
    <t>海原县石沟岘坡耕地水土流失综合治理工程</t>
  </si>
  <si>
    <t>新增治理水土流失面积7.41km2。新修水平梯田11110亩，机深耕11110亩，配套生产道路17.69km，田间道路44.44km。</t>
  </si>
  <si>
    <t>甘盐池</t>
  </si>
  <si>
    <t>海原县贾塘乡堡台坡耕地水土流失综合治理工程</t>
  </si>
  <si>
    <t>新增治理水土流失面积10.47km2。新修水平梯田15700亩，机深耕15700亩，配套生产道路12.5km，田间道路62.8km。</t>
  </si>
  <si>
    <t>贾塘乡</t>
  </si>
  <si>
    <t>海原县贾塘乡双河小流域综合治理工程</t>
  </si>
  <si>
    <t>新增治理水土流失面积24km2。新修水平梯田3911亩，机深耕3911亩，配套生产道路12.2km，田间道路15.6km。</t>
  </si>
  <si>
    <t>海原县红羊乡刘套小流域综合治理工程</t>
  </si>
  <si>
    <t>新增治理水土流失面积26km2。新修水平梯田5000亩，机深耕5000亩，配套生产道路10km，田间道路25km。</t>
  </si>
  <si>
    <t>海原县病险淤地坝除险加固工程</t>
  </si>
  <si>
    <t>加固改造病险淤地坝10座，每座骨干坝均新建开敞式溢洪道一座。</t>
  </si>
  <si>
    <t>史店等七个乡镇</t>
  </si>
  <si>
    <t>乡村道路</t>
  </si>
  <si>
    <t>硬化及加宽乡村道路202.4公里</t>
  </si>
  <si>
    <t>整合中央车辆购置税及中央预算内投资资金</t>
  </si>
  <si>
    <t>2019.2-10</t>
  </si>
  <si>
    <t>各乡镇</t>
  </si>
  <si>
    <t>交通局</t>
  </si>
  <si>
    <t>李  云</t>
  </si>
  <si>
    <t>村内道路建设</t>
  </si>
  <si>
    <t xml:space="preserve">村内巷道硬化215公里 </t>
  </si>
  <si>
    <t>整合一事一议资金及中央民族发展及 地方债资金</t>
  </si>
  <si>
    <t>126个贫困村</t>
  </si>
  <si>
    <t>一事一议资金3000万元，民族发展资金1444万元，地方债2000万元</t>
  </si>
  <si>
    <t>生产路</t>
  </si>
  <si>
    <t>砂砾生产路169.2公里</t>
  </si>
  <si>
    <t>中央扶贫资金</t>
  </si>
  <si>
    <t>危房改造</t>
  </si>
  <si>
    <t>完成危房改造6477户</t>
  </si>
  <si>
    <t>整合中央危房改造资金及自治区地方债资金</t>
  </si>
  <si>
    <t>1.5/3/3.9</t>
  </si>
  <si>
    <t>2019.2-9</t>
  </si>
  <si>
    <t>住建局</t>
  </si>
  <si>
    <t>刘风武</t>
  </si>
  <si>
    <t>含自治区地方债资金2000万元</t>
  </si>
  <si>
    <t>贫困村小型基础设施建设</t>
  </si>
  <si>
    <t>用于126个贫困村村庄环境整治、小型设施、生产生活公共设施等</t>
  </si>
  <si>
    <t>自治区扶贫资金及地方债资金</t>
  </si>
  <si>
    <t>农业农村局</t>
  </si>
  <si>
    <t>郑海明</t>
  </si>
  <si>
    <t>渠道改造</t>
  </si>
  <si>
    <t>高崖乡联合村、振兴村土渠进行U40型改造23公里，</t>
  </si>
  <si>
    <t>整合中央少数民族发展资金</t>
  </si>
  <si>
    <t>8万元</t>
  </si>
  <si>
    <t>高崖乡联合村、振兴村</t>
  </si>
  <si>
    <t>宗教局</t>
  </si>
  <si>
    <t>王占福</t>
  </si>
  <si>
    <t>渠道维修</t>
  </si>
  <si>
    <t>渠道维修8公里，其中七营镇下套村和张堡村渠道维修各4公里</t>
  </si>
  <si>
    <t>15万元</t>
  </si>
  <si>
    <t>七营镇张堡村、下套村</t>
  </si>
  <si>
    <t>七营镇张堡村太阳能路灯</t>
  </si>
  <si>
    <t>七营镇张堡村太阳能路灯120盏</t>
  </si>
  <si>
    <t>七营镇张堡村</t>
  </si>
  <si>
    <t>天都山旅游基础设施项目</t>
  </si>
  <si>
    <t>其他</t>
  </si>
  <si>
    <t>建游步廊600米，部分建筑物外立面改造，完善供电供水及网络覆盖，路灯及垃圾箱等</t>
  </si>
  <si>
    <t>文广局</t>
  </si>
  <si>
    <t>李德军</t>
  </si>
  <si>
    <t xml:space="preserve">二、产业培育  </t>
  </si>
  <si>
    <t xml:space="preserve"> 50个</t>
  </si>
  <si>
    <t>基础母牛补栏</t>
  </si>
  <si>
    <t>产业培育</t>
  </si>
  <si>
    <t>扶持贫困户基础母牛补栏15733头</t>
  </si>
  <si>
    <t>中央专项扶贫资金及结余资金</t>
  </si>
  <si>
    <t>2000元/头</t>
  </si>
  <si>
    <t>含互助资金769万元，结余资金1958万元</t>
  </si>
  <si>
    <t>基础母羊补栏</t>
  </si>
  <si>
    <t>扶持贫困户基础母羊补栏98790只</t>
  </si>
  <si>
    <t>中央专项扶贫资金及市级资金</t>
  </si>
  <si>
    <t>300元/只</t>
  </si>
  <si>
    <t>结余资金1644万元</t>
  </si>
  <si>
    <t>生猪补栏</t>
  </si>
  <si>
    <t>扶持贫困户生猪补栏12019头</t>
  </si>
  <si>
    <t>中央专项扶贫资金</t>
  </si>
  <si>
    <t>500元/头</t>
  </si>
  <si>
    <t>棚圈建设</t>
  </si>
  <si>
    <t>扶持贫困户建标准化棚圈4000痤</t>
  </si>
  <si>
    <t>3500元座</t>
  </si>
  <si>
    <t>饲草种植</t>
  </si>
  <si>
    <t>扶持贫困户饲草种植87500亩</t>
  </si>
  <si>
    <t>160元/亩</t>
  </si>
  <si>
    <t>马铃薯种植</t>
  </si>
  <si>
    <t>扶持贫困户马铃薯种植80000亩</t>
  </si>
  <si>
    <t>200元/亩</t>
  </si>
  <si>
    <t>秋杂粮种植</t>
  </si>
  <si>
    <t>扶持贫困户秋杂粮种植215572亩</t>
  </si>
  <si>
    <t>150元/亩</t>
  </si>
  <si>
    <t>玉米种植</t>
  </si>
  <si>
    <t>扶持贫困户玉米种植63159亩</t>
  </si>
  <si>
    <t>硒砂瓜种植</t>
  </si>
  <si>
    <t>扶持贫困户硒砂瓜种植8000亩</t>
  </si>
  <si>
    <t>500元/亩</t>
  </si>
  <si>
    <t>2019.2-8</t>
  </si>
  <si>
    <t>蔬菜种植</t>
  </si>
  <si>
    <t>扶持贫困户蔬菜种植10000亩</t>
  </si>
  <si>
    <t>红葱种植</t>
  </si>
  <si>
    <t>扶持贫困户红葱种植4000亩</t>
  </si>
  <si>
    <t>大蒜种植</t>
  </si>
  <si>
    <t>扶持贫困户大蒜种植100亩</t>
  </si>
  <si>
    <t>1500元/亩</t>
  </si>
  <si>
    <t>韭菜种植</t>
  </si>
  <si>
    <t>扶持贫困户韭菜种植500亩</t>
  </si>
  <si>
    <t>小茴香种植</t>
  </si>
  <si>
    <t>扶持贫困户小茴香种植10000亩</t>
  </si>
  <si>
    <t>中药材种植</t>
  </si>
  <si>
    <t>扶持贫困户中药材种植5000亩</t>
  </si>
  <si>
    <t>花椒种植</t>
  </si>
  <si>
    <t>扶持贫困户花椒种植1000亩</t>
  </si>
  <si>
    <t>400元/亩（分两年补）</t>
  </si>
  <si>
    <t>枸杞种植</t>
  </si>
  <si>
    <t>扶持贫困户枸杞种植5000亩</t>
  </si>
  <si>
    <t>香水梨种植</t>
  </si>
  <si>
    <t>扶持贫困户香水梨种植1500亩</t>
  </si>
  <si>
    <t>新种800元/亩，改造种植户500元/亩</t>
  </si>
  <si>
    <t>红梅杏种植</t>
  </si>
  <si>
    <t>扶持贫困户红梅杏种植2500亩</t>
  </si>
  <si>
    <t>400元/亩</t>
  </si>
  <si>
    <t>百合种植</t>
  </si>
  <si>
    <t>扶持贫困户百合种植1000亩</t>
  </si>
  <si>
    <t>整合产业化资金</t>
  </si>
  <si>
    <t>1000元/亩（连补3年）</t>
  </si>
  <si>
    <t>黄花种植</t>
  </si>
  <si>
    <t>扶持贫困户黄花种植1000亩</t>
  </si>
  <si>
    <t>1200元/亩（分两年补）</t>
  </si>
  <si>
    <t>养鸡</t>
  </si>
  <si>
    <t>扶持贫困户养鸡100000只</t>
  </si>
  <si>
    <t>10元/只</t>
  </si>
  <si>
    <t>养鹿</t>
  </si>
  <si>
    <t>扶持贫困户养鹿100只</t>
  </si>
  <si>
    <t>2000元/只</t>
  </si>
  <si>
    <t>养兔</t>
  </si>
  <si>
    <t>扶持贫困户养兔30000只</t>
  </si>
  <si>
    <t>30元/只</t>
  </si>
  <si>
    <t>蜜蜂养殖</t>
  </si>
  <si>
    <t>扶持贫困户蜜蜂养殖2000箱</t>
  </si>
  <si>
    <t>400元/箱</t>
  </si>
  <si>
    <t>肉驴养殖</t>
  </si>
  <si>
    <t>扶持贫困户肉驴养殖1000头</t>
  </si>
  <si>
    <t>见犊补母</t>
  </si>
  <si>
    <t>当年产犊的母牛20000头</t>
  </si>
  <si>
    <t>1000元/头</t>
  </si>
  <si>
    <t>滩羊选育</t>
  </si>
  <si>
    <t>选育二级以上滩羊20000只</t>
  </si>
  <si>
    <t>100元/只</t>
  </si>
  <si>
    <t>马铃薯种薯繁育</t>
  </si>
  <si>
    <t>原原种采购，一级种薯种植补贴。统一原原种采购600万粒，一级种采购2000吨</t>
  </si>
  <si>
    <t>统一采购原原种0.4元/粒；一级种采购每吨补贴2000元/吨。</t>
  </si>
  <si>
    <t>壮大村集体经济</t>
  </si>
  <si>
    <t>发展村集体经济15个</t>
  </si>
  <si>
    <t>每个村100万元</t>
  </si>
  <si>
    <t>有关乡镇</t>
  </si>
  <si>
    <t>实用技术培训</t>
  </si>
  <si>
    <t>建档立卡户实用技术培训700人</t>
  </si>
  <si>
    <t>自治区专项扶贫资金</t>
  </si>
  <si>
    <t>300元/人</t>
  </si>
  <si>
    <t>非贫困村产业</t>
  </si>
  <si>
    <t>扶持非贫困村建档立卡贫困户因户施策发展种植、养殖等增收产业</t>
  </si>
  <si>
    <t>24个非贫困村</t>
  </si>
  <si>
    <t>2019年三河镇枸杞良种繁育基地建设项目</t>
  </si>
  <si>
    <t>计划建设枸杞新品种种植180亩，育苗棚20座，蓄水池1座，生产道路5000米，烘干设备等。</t>
  </si>
  <si>
    <t>三河镇</t>
  </si>
  <si>
    <t>2019年树台乡200头肉牛养殖新建项目</t>
  </si>
  <si>
    <t>建设青贮池10吨，草棚300平方米，场地硬化2200平方米，设备等。</t>
  </si>
  <si>
    <t>树台乡</t>
  </si>
  <si>
    <t>2019年高崖乡2000只肉羊养殖新建项目</t>
  </si>
  <si>
    <t>建设蓄水池350立方米，草棚300平方米，棚圈500平方米。</t>
  </si>
  <si>
    <t>2019年海城镇肉羊养殖项目</t>
  </si>
  <si>
    <t>计划建设草棚300平方米，棚圈700平方米。</t>
  </si>
  <si>
    <t>2018年美丽村镇绿化工程（续建）</t>
  </si>
  <si>
    <t>美丽村庄绿化续建4处，</t>
  </si>
  <si>
    <t>整合中央林业改革发展资金及结余资金</t>
  </si>
  <si>
    <t>西安镇广场、四季鲜、付套村，高崖乡红岸村；</t>
  </si>
  <si>
    <t>美丽村庄绿化补植及抚育管护4处，</t>
  </si>
  <si>
    <t>自然资源局</t>
  </si>
  <si>
    <t>罗成礼</t>
  </si>
  <si>
    <t>含2018年结余45万元</t>
  </si>
  <si>
    <t>2018年主干道路绿化及补植补造工程（续建）</t>
  </si>
  <si>
    <t>海同高速绿化48公里，王井至麻春17公里、马营至黄坪8公里、小红公路树台关庄段绿化、小红公路小红至树台补植绿化等。</t>
  </si>
  <si>
    <t>2018年结余资金200万元</t>
  </si>
  <si>
    <t>海城镇、关桥乡、高崖乡、贾塘乡、树台乡、关庄乡</t>
  </si>
  <si>
    <t>海同高速绿化48公里，王井至麻春17公里、马营至黄坪8公里、小红公路树台关庄段绿化、小红公路小红至树台补植绿化等补植及抚育管护。</t>
  </si>
  <si>
    <t>2019年美丽村镇绿化工程</t>
  </si>
  <si>
    <t>美丽村庄绿化2处，乡村绿化采购苗木11.5万株。</t>
  </si>
  <si>
    <t>整合中央林业改革发展资金</t>
  </si>
  <si>
    <t>曹洼乡脱烈村、甘盐池盐池村及全县各乡镇</t>
  </si>
  <si>
    <t>2019年主干道路绿化</t>
  </si>
  <si>
    <t>S204线曹洼乡脱烈村段、G341黑海岔路口至海兴东出口段、预西公路李俊段公路两侧绿化680亩。</t>
  </si>
  <si>
    <t>曹洼乡、三河镇、李俊霞</t>
  </si>
  <si>
    <t>海原县2019年主道路及重点林区树木抚育管理项目</t>
  </si>
  <si>
    <t>国省主干道路绿化区域及重点林区除草、修剪、浇水等抚育管理</t>
  </si>
  <si>
    <t>银平公路、福银高速、黑海公路、小红公路等</t>
  </si>
  <si>
    <t>国省主干道路绿化除草、修剪、浇水等抚育管理</t>
  </si>
  <si>
    <t>森林生态效益补偿管护工程</t>
  </si>
  <si>
    <t>管护面积18.1万亩，其中国有管护10.1万亩，集体管护8万亩。</t>
  </si>
  <si>
    <t>三河镇、七营镇、甘城乡等乡村；国有林场</t>
  </si>
  <si>
    <t>退化林分改造工程</t>
  </si>
  <si>
    <t>实施改造退化林分面积0.5万亩。</t>
  </si>
  <si>
    <t>李俊乡、红羊乡、史店乡、贾塘乡</t>
  </si>
  <si>
    <t>扶贫小额信贷贴息</t>
  </si>
  <si>
    <t>给全县17个乡镇、甘盐池管委会2.2万户建档立卡户贷款59044万元进行贴息。</t>
  </si>
  <si>
    <t>全县17个乡镇、甘盐池管委会</t>
  </si>
  <si>
    <t>给全县17个乡镇、甘盐池管委会2.2万户建档立卡户贷款6亿元进行贴息。</t>
  </si>
  <si>
    <t>扶贫办</t>
  </si>
  <si>
    <t>穆华</t>
  </si>
  <si>
    <t>光伏贴息</t>
  </si>
  <si>
    <t>给全县10个乡镇1776户建档立卡户贷款8880万元进行贴息。</t>
  </si>
  <si>
    <t>自治区扶贫资金</t>
  </si>
  <si>
    <t>全县10个乡镇</t>
  </si>
  <si>
    <t>自治区级扶贫龙头企业或者示范合作社贷款贴息</t>
  </si>
  <si>
    <t>对被自治区级以上认定的扶贫龙头企业或者示范合作社、脱贫致富带头人贷款进行贴息。</t>
  </si>
  <si>
    <t>扶贫龙头企业或者示范合作社</t>
  </si>
  <si>
    <t>特色种植贷款贴息</t>
  </si>
  <si>
    <t>对特色种植合作组织或先进个人进行贷款贴息扶持</t>
  </si>
  <si>
    <t>劳务奖补</t>
  </si>
  <si>
    <t>外出务工的建档立卡户每收入1万元补贴1000元，最高不超过3000元</t>
  </si>
  <si>
    <t>就创局各乡镇</t>
  </si>
  <si>
    <t>锁鵬珠各乡镇长</t>
  </si>
  <si>
    <t>以奖代补</t>
  </si>
  <si>
    <t>用于奖励2018年脱贫攻坚先进乡镇和行政村解决小型公益设施或扶持产业。</t>
  </si>
  <si>
    <t>县财政自筹资金</t>
  </si>
  <si>
    <t>枸杞种植示范点</t>
  </si>
  <si>
    <t>郑旗乡撒台村1000亩示枸杞示范点，提供苗木220000株。</t>
  </si>
  <si>
    <t>郑旗乡撒台村</t>
  </si>
  <si>
    <t xml:space="preserve">三、其它项目  </t>
  </si>
  <si>
    <t xml:space="preserve"> 12个</t>
  </si>
  <si>
    <t>扶贫保</t>
  </si>
  <si>
    <t>给全县17个乡镇、甘盐池管委会106391人建档立卡户购买人身意外伤害险和大病医疗补充险。</t>
  </si>
  <si>
    <t>25/45</t>
  </si>
  <si>
    <t>2019.10月完工</t>
  </si>
  <si>
    <t>给全县17个乡镇、甘盐池管委会106391人建档立卡户购买人身意外伤害险。</t>
  </si>
  <si>
    <t>农业保</t>
  </si>
  <si>
    <t>给全县17个乡镇、甘盐池管委会建档立卡户购买的基础母牛基础母羊、玉米、马铃薯、硒砂瓜、荞麦、糜谷等购买保险。</t>
  </si>
  <si>
    <t>劳务技能培训</t>
  </si>
  <si>
    <t>培训建档立卡贫困户家庭成员学习剪纸刺绣、工程车辆、建筑工等3500人</t>
  </si>
  <si>
    <t>整合自治区扶贫资金</t>
  </si>
  <si>
    <t>就创局</t>
  </si>
  <si>
    <t>锁鵬珠</t>
  </si>
  <si>
    <t>建档立卡户技能培训补贴</t>
  </si>
  <si>
    <t>用于2018-2019建档立卡贫困户技能培训生活补贴，2018年每人每天补贴35元，2019年每人每天补贴40元。</t>
  </si>
  <si>
    <t>35/40</t>
  </si>
  <si>
    <t>扶贫办就创局</t>
  </si>
  <si>
    <t>穆华 锁鵬珠</t>
  </si>
  <si>
    <t>驾驶员培训</t>
  </si>
  <si>
    <t>补贴建档立卡户驾照3000人，B照1000人，C照2000人</t>
  </si>
  <si>
    <t>3000/5000</t>
  </si>
  <si>
    <t>脱贫致富带头人培训</t>
  </si>
  <si>
    <t>培训乡村脱贫致富带头人520人</t>
  </si>
  <si>
    <t>雨露计划</t>
  </si>
  <si>
    <t>资助建档立卡贫困户家庭2500名中高职学生</t>
  </si>
  <si>
    <t>穆 华</t>
  </si>
  <si>
    <t>乡村干部培训</t>
  </si>
  <si>
    <t>组织乡村干部培训学习</t>
  </si>
  <si>
    <t>组织乡村干部培训扶贫学习</t>
  </si>
  <si>
    <t>村级光伏扶贫电站</t>
  </si>
  <si>
    <t>建54个村级光伏扶贫电站，每村300千瓦</t>
  </si>
  <si>
    <t>自治区地方债资金</t>
  </si>
  <si>
    <t>150万元</t>
  </si>
  <si>
    <t>54个村</t>
  </si>
  <si>
    <t>发改局</t>
  </si>
  <si>
    <t>任广业</t>
  </si>
  <si>
    <t>管理费</t>
  </si>
  <si>
    <t>由扶贫办统筹安排，用于各单位及乡镇扶贫项目实施、监督、检查、验收等费用</t>
  </si>
  <si>
    <t>残疾人康复贴息资金</t>
  </si>
  <si>
    <t>用于残疾人康复贴息</t>
  </si>
  <si>
    <t>残联</t>
  </si>
  <si>
    <t>郭维廉</t>
  </si>
  <si>
    <t>总资金68325.94万元，其中：中央资金41263.11万元，自治区资金21132.22万元，县级财政资金500万元，县盘活结转资金3900.68万元，缴回资金1529.93万元。</t>
  </si>
  <si>
    <t>含2018年结余资金67.1万元</t>
  </si>
  <si>
    <t>整合中央水利专项资金</t>
  </si>
  <si>
    <t>整合中央水利专项资金、中央扶贫资金及自治区地方债资金</t>
  </si>
  <si>
    <t>中央扶贫资金400万元、自治区地方债3000万元</t>
  </si>
  <si>
    <t>一事一议资金3000万元，民族发展资金1444万元，地方债3300万元，结余资金16万元。</t>
  </si>
  <si>
    <t>用于2588户建档立卡户危房改造</t>
  </si>
  <si>
    <t>整合自治区地方债资金</t>
  </si>
  <si>
    <t>自治区地方债资金2000万元</t>
  </si>
  <si>
    <t>用于126个贫困村小型基础设施建设，不能用于村庄环境整治、亮化美化。</t>
  </si>
  <si>
    <t>自治区扶贫资金1000万元，地方债资金2000万元</t>
  </si>
  <si>
    <t>统战部</t>
  </si>
  <si>
    <t>含互助资金769万元，结余资金760.93万元</t>
  </si>
  <si>
    <t>自治区地方债资金及结余资金</t>
  </si>
  <si>
    <t>结余资金3817.58万元</t>
  </si>
  <si>
    <t>57个项目</t>
  </si>
  <si>
    <r>
      <t>总资金7</t>
    </r>
    <r>
      <rPr>
        <sz val="9"/>
        <color indexed="8"/>
        <rFont val="宋体"/>
        <family val="0"/>
      </rPr>
      <t>22</t>
    </r>
    <r>
      <rPr>
        <sz val="9"/>
        <color indexed="8"/>
        <rFont val="宋体"/>
        <family val="0"/>
      </rPr>
      <t>74.94万元，其中：中央资金41263.11万元，自治区资金21132.22万元，县级财政资金500万元，县盘活结转资金</t>
    </r>
    <r>
      <rPr>
        <sz val="9"/>
        <color indexed="8"/>
        <rFont val="宋体"/>
        <family val="0"/>
      </rPr>
      <t>8965.6</t>
    </r>
    <r>
      <rPr>
        <sz val="9"/>
        <color indexed="8"/>
        <rFont val="宋体"/>
        <family val="0"/>
      </rPr>
      <t>万元，缴回互助资金</t>
    </r>
    <r>
      <rPr>
        <sz val="9"/>
        <color indexed="8"/>
        <rFont val="宋体"/>
        <family val="0"/>
      </rPr>
      <t>769</t>
    </r>
    <r>
      <rPr>
        <sz val="9"/>
        <color indexed="8"/>
        <rFont val="宋体"/>
        <family val="0"/>
      </rPr>
      <t>万元。</t>
    </r>
  </si>
  <si>
    <t>11个</t>
  </si>
  <si>
    <t>含农发办2017年结余资金67.1万元</t>
  </si>
  <si>
    <t>在全县18乡镇补入自来水入户工程及改扩建已建人饮工程，提升工程供水能力。</t>
  </si>
  <si>
    <t>整合中央水利专项资金、中央产粮大县资金、中央扶贫资金及自治区地方债资金</t>
  </si>
  <si>
    <t>其中：中央扶贫资金400万元、自治区地方债3000万元,中央产粮大县奖励资金1747万元</t>
  </si>
  <si>
    <t>整合一事一议资金及中央民族发展及自治区地方债资金</t>
  </si>
  <si>
    <t>贫困村</t>
  </si>
  <si>
    <t>一事一议资金3000万元，中央民族发展资金1444万元，自治区地方债3300万元，财政结余资金16万元。</t>
  </si>
  <si>
    <t>整合中央危房改造项目资金和自治区地方债资金</t>
  </si>
  <si>
    <t>其中：危房改造资金4659万元，自治区地方债资金2950.5万元,2018年结余资金154.5万元。</t>
  </si>
  <si>
    <t>用于贫困村小型基础设施建设，不能用于村庄环境整治和亮化美化。</t>
  </si>
  <si>
    <t>统战部农业农村局</t>
  </si>
  <si>
    <t>王占福郑海明</t>
  </si>
  <si>
    <r>
      <t xml:space="preserve"> </t>
    </r>
    <r>
      <rPr>
        <sz val="12"/>
        <color indexed="8"/>
        <rFont val="宋体"/>
        <family val="0"/>
      </rPr>
      <t>38</t>
    </r>
    <r>
      <rPr>
        <sz val="12"/>
        <color indexed="8"/>
        <rFont val="宋体"/>
        <family val="0"/>
      </rPr>
      <t>个</t>
    </r>
  </si>
  <si>
    <t>农牧局结余2709万元</t>
  </si>
  <si>
    <t>含收缴互助资金769万元</t>
  </si>
  <si>
    <t>含财政收缴资金760.93万元</t>
  </si>
  <si>
    <t>各乡镇结余1457.65万元</t>
  </si>
  <si>
    <t>当年产犊的母牛20200头</t>
  </si>
  <si>
    <t>选育二级以上滩羊21000只</t>
  </si>
  <si>
    <t>扶持非贫困村的建档立卡贫困户因户施策发展种植、养殖等增收产业</t>
  </si>
  <si>
    <t>壮大贫困村集体经济</t>
  </si>
  <si>
    <t>用于24个贫困村发展产业壮大村集体经济</t>
  </si>
  <si>
    <t>结余资金</t>
  </si>
  <si>
    <t>8个</t>
  </si>
  <si>
    <t>项目管理费</t>
  </si>
  <si>
    <t>2019年1月至12月底</t>
  </si>
  <si>
    <t>2019年中央、自治区财政专项扶贫资金和自治区脱贫攻坚地方债资金分配计划表</t>
  </si>
  <si>
    <t>单位：万元</t>
  </si>
  <si>
    <t>资金使用单位</t>
  </si>
  <si>
    <t>中央财政专项扶贫资金</t>
  </si>
  <si>
    <t>自治区财政专项扶贫资金</t>
  </si>
  <si>
    <t>脱贫攻坚地方政府债券资金</t>
  </si>
  <si>
    <t>小计</t>
  </si>
  <si>
    <t>生产发展资金</t>
  </si>
  <si>
    <t>三西建设资金</t>
  </si>
  <si>
    <t>少数民族发展资金</t>
  </si>
  <si>
    <t>以工代赈资金</t>
  </si>
  <si>
    <t>国有贫困林场资金</t>
  </si>
  <si>
    <t>村组道路建设项目</t>
  </si>
  <si>
    <t>生产路项目</t>
  </si>
  <si>
    <t>渠道改造项目</t>
  </si>
  <si>
    <t>渠道维修项目</t>
  </si>
  <si>
    <t>基础母牛补栏补贴项目</t>
  </si>
  <si>
    <t>基础母羊补栏补贴项目</t>
  </si>
  <si>
    <t>生猪补栏补贴项目</t>
  </si>
  <si>
    <t>棚圈建设补贴项目</t>
  </si>
  <si>
    <t>饲草种植补贴项目</t>
  </si>
  <si>
    <t>马铃薯种植补贴项目</t>
  </si>
  <si>
    <t>秋杂粮种植补贴项目</t>
  </si>
  <si>
    <t>玉米种植补贴项目</t>
  </si>
  <si>
    <t>硒砂瓜种植补贴项目</t>
  </si>
  <si>
    <t>蔬菜种植补贴项目</t>
  </si>
  <si>
    <t>红葱种植补贴项目</t>
  </si>
  <si>
    <t>大蒜种植补贴项目</t>
  </si>
  <si>
    <t>韭菜种植补贴项目</t>
  </si>
  <si>
    <t>小茴香种植补贴项目</t>
  </si>
  <si>
    <t>中药材种植补贴项目</t>
  </si>
  <si>
    <t>花椒种植补贴项目</t>
  </si>
  <si>
    <t>枸杞种植补贴项目</t>
  </si>
  <si>
    <t>香水梨种植补贴项目</t>
  </si>
  <si>
    <t>红梅杏种植补贴项目</t>
  </si>
  <si>
    <t>百合种植补贴项目</t>
  </si>
  <si>
    <t>黄花种植补贴项目</t>
  </si>
  <si>
    <t>养鸡补贴项目</t>
  </si>
  <si>
    <t>养鹿补贴项目</t>
  </si>
  <si>
    <t>养兔补贴项目</t>
  </si>
  <si>
    <t>蜜蜂养殖补贴项目</t>
  </si>
  <si>
    <t>肉驴养殖补贴项目</t>
  </si>
  <si>
    <t>其他产业（3+X）补贴项目</t>
  </si>
  <si>
    <t>非贫困村产业补贴项目</t>
  </si>
  <si>
    <t>枸杞种植示范点补贴项目</t>
  </si>
  <si>
    <t>扶贫小额信贷贴息项目</t>
  </si>
  <si>
    <t>光伏贴息项目</t>
  </si>
  <si>
    <t>残  联</t>
  </si>
  <si>
    <t>劳务奖补项目</t>
  </si>
  <si>
    <t>劳务技能培训项目</t>
  </si>
  <si>
    <t>建档立卡户技能培训补贴项目</t>
  </si>
  <si>
    <t>驾驶员培训项目</t>
  </si>
  <si>
    <t>脱贫致富带头人培训项目</t>
  </si>
  <si>
    <t>实用技术培训项目</t>
  </si>
  <si>
    <t>雨露计划项目</t>
  </si>
  <si>
    <t>村级光伏扶贫电站项目</t>
  </si>
  <si>
    <t xml:space="preserve">四、扶贫保等  </t>
  </si>
  <si>
    <t>扶贫保等项目</t>
  </si>
  <si>
    <t>不纳入整合方案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</si>
</sst>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</numFmts>
  <fonts count="40">
    <font>
      <sz val="12"/>
      <name val="宋体"/>
      <family val="0"/>
    </font>
    <font>
      <b/>
      <sz val="18"/>
      <name val="方正小标宋简体"/>
      <family val="4"/>
    </font>
    <font>
      <sz val="9"/>
      <name val="方正小标宋简体"/>
      <family val="4"/>
    </font>
    <font>
      <b/>
      <sz val="9"/>
      <color indexed="8"/>
      <name val="宋体"/>
      <family val="0"/>
    </font>
    <font>
      <b/>
      <sz val="9"/>
      <color indexed="8"/>
      <name val="仿宋"/>
      <family val="3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18"/>
      <name val="方正小标宋简体"/>
      <family val="4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vertAlign val="superscript"/>
      <sz val="9"/>
      <color indexed="10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2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4" fillId="0" borderId="4" applyNumberFormat="0" applyFill="0" applyAlignment="0" applyProtection="0"/>
    <xf numFmtId="0" fontId="22" fillId="6" borderId="0" applyNumberFormat="0" applyBorder="0" applyAlignment="0" applyProtection="0"/>
    <xf numFmtId="0" fontId="20" fillId="0" borderId="5" applyNumberFormat="0" applyFill="0" applyAlignment="0" applyProtection="0"/>
    <xf numFmtId="0" fontId="22" fillId="6" borderId="0" applyNumberFormat="0" applyBorder="0" applyAlignment="0" applyProtection="0"/>
    <xf numFmtId="0" fontId="19" fillId="8" borderId="6" applyNumberFormat="0" applyAlignment="0" applyProtection="0"/>
    <xf numFmtId="0" fontId="35" fillId="8" borderId="1" applyNumberFormat="0" applyAlignment="0" applyProtection="0"/>
    <xf numFmtId="0" fontId="25" fillId="9" borderId="7" applyNumberFormat="0" applyAlignment="0" applyProtection="0"/>
    <xf numFmtId="0" fontId="21" fillId="2" borderId="0" applyNumberFormat="0" applyBorder="0" applyAlignment="0" applyProtection="0"/>
    <xf numFmtId="0" fontId="22" fillId="10" borderId="0" applyNumberFormat="0" applyBorder="0" applyAlignment="0" applyProtection="0"/>
    <xf numFmtId="0" fontId="33" fillId="0" borderId="8" applyNumberFormat="0" applyFill="0" applyAlignment="0" applyProtection="0"/>
    <xf numFmtId="0" fontId="18" fillId="0" borderId="9" applyNumberFormat="0" applyFill="0" applyAlignment="0" applyProtection="0"/>
    <xf numFmtId="0" fontId="0" fillId="0" borderId="0">
      <alignment/>
      <protection/>
    </xf>
    <xf numFmtId="0" fontId="36" fillId="4" borderId="0" applyNumberFormat="0" applyBorder="0" applyAlignment="0" applyProtection="0"/>
    <xf numFmtId="0" fontId="37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6" borderId="0" applyNumberFormat="0" applyBorder="0" applyAlignment="0" applyProtection="0"/>
    <xf numFmtId="0" fontId="22" fillId="16" borderId="0" applyNumberFormat="0" applyBorder="0" applyAlignment="0" applyProtection="0"/>
    <xf numFmtId="0" fontId="21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1" fillId="3" borderId="0" applyNumberFormat="0" applyBorder="0" applyAlignment="0" applyProtection="0"/>
    <xf numFmtId="0" fontId="22" fillId="3" borderId="0" applyNumberFormat="0" applyBorder="0" applyAlignment="0" applyProtection="0"/>
    <xf numFmtId="0" fontId="27" fillId="0" borderId="0">
      <alignment vertical="center"/>
      <protection/>
    </xf>
  </cellStyleXfs>
  <cellXfs count="13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64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6" fillId="0" borderId="11" xfId="64" applyFont="1" applyFill="1" applyBorder="1" applyAlignment="1">
      <alignment horizontal="left" vertical="center" wrapText="1"/>
      <protection/>
    </xf>
    <xf numFmtId="0" fontId="0" fillId="0" borderId="11" xfId="0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vertical="center" wrapText="1"/>
    </xf>
    <xf numFmtId="176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8" borderId="11" xfId="0" applyFont="1" applyFill="1" applyBorder="1" applyAlignment="1" applyProtection="1">
      <alignment horizontal="center" vertical="center" wrapText="1"/>
      <protection/>
    </xf>
    <xf numFmtId="0" fontId="3" fillId="8" borderId="11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10" fillId="8" borderId="0" xfId="0" applyFont="1" applyFill="1" applyAlignment="1">
      <alignment vertical="center"/>
    </xf>
    <xf numFmtId="177" fontId="3" fillId="8" borderId="11" xfId="0" applyNumberFormat="1" applyFont="1" applyFill="1" applyBorder="1" applyAlignment="1" applyProtection="1">
      <alignment horizontal="center" vertical="center" wrapText="1"/>
      <protection/>
    </xf>
    <xf numFmtId="178" fontId="3" fillId="8" borderId="11" xfId="0" applyNumberFormat="1" applyFont="1" applyFill="1" applyBorder="1" applyAlignment="1" applyProtection="1">
      <alignment horizontal="center" vertical="center" wrapText="1"/>
      <protection/>
    </xf>
    <xf numFmtId="0" fontId="11" fillId="8" borderId="14" xfId="0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vertical="center"/>
    </xf>
    <xf numFmtId="178" fontId="5" fillId="8" borderId="11" xfId="0" applyNumberFormat="1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left" vertical="center"/>
    </xf>
    <xf numFmtId="0" fontId="5" fillId="8" borderId="11" xfId="0" applyFont="1" applyFill="1" applyBorder="1" applyAlignment="1">
      <alignment horizontal="left" vertical="center" wrapText="1"/>
    </xf>
    <xf numFmtId="178" fontId="5" fillId="8" borderId="11" xfId="0" applyNumberFormat="1" applyFont="1" applyFill="1" applyBorder="1" applyAlignment="1">
      <alignment horizontal="center" vertical="center" wrapText="1"/>
    </xf>
    <xf numFmtId="0" fontId="5" fillId="8" borderId="11" xfId="0" applyFont="1" applyFill="1" applyBorder="1" applyAlignment="1" applyProtection="1">
      <alignment horizontal="left" vertical="center" wrapText="1"/>
      <protection/>
    </xf>
    <xf numFmtId="178" fontId="5" fillId="8" borderId="11" xfId="0" applyNumberFormat="1" applyFont="1" applyFill="1" applyBorder="1" applyAlignment="1" applyProtection="1">
      <alignment horizontal="center" vertical="center" wrapText="1"/>
      <protection/>
    </xf>
    <xf numFmtId="178" fontId="5" fillId="8" borderId="11" xfId="0" applyNumberFormat="1" applyFont="1" applyFill="1" applyBorder="1" applyAlignment="1" applyProtection="1">
      <alignment horizontal="left" vertical="center" wrapText="1"/>
      <protection/>
    </xf>
    <xf numFmtId="177" fontId="5" fillId="8" borderId="11" xfId="0" applyNumberFormat="1" applyFont="1" applyFill="1" applyBorder="1" applyAlignment="1" applyProtection="1">
      <alignment horizontal="left" vertical="center" wrapText="1"/>
      <protection/>
    </xf>
    <xf numFmtId="0" fontId="5" fillId="8" borderId="11" xfId="64" applyFont="1" applyFill="1" applyBorder="1" applyAlignment="1">
      <alignment horizontal="left" vertical="center" wrapText="1"/>
      <protection/>
    </xf>
    <xf numFmtId="178" fontId="5" fillId="8" borderId="11" xfId="64" applyNumberFormat="1" applyFont="1" applyFill="1" applyBorder="1" applyAlignment="1">
      <alignment horizontal="center" vertical="center" wrapText="1"/>
      <protection/>
    </xf>
    <xf numFmtId="58" fontId="5" fillId="8" borderId="11" xfId="64" applyNumberFormat="1" applyFont="1" applyFill="1" applyBorder="1" applyAlignment="1">
      <alignment horizontal="left" vertical="center" wrapText="1"/>
      <protection/>
    </xf>
    <xf numFmtId="0" fontId="11" fillId="8" borderId="11" xfId="0" applyFont="1" applyFill="1" applyBorder="1" applyAlignment="1">
      <alignment horizontal="left" vertical="center"/>
    </xf>
    <xf numFmtId="0" fontId="12" fillId="8" borderId="11" xfId="0" applyFont="1" applyFill="1" applyBorder="1" applyAlignment="1">
      <alignment horizontal="left" vertical="center" wrapText="1"/>
    </xf>
    <xf numFmtId="10" fontId="5" fillId="8" borderId="11" xfId="0" applyNumberFormat="1" applyFont="1" applyFill="1" applyBorder="1" applyAlignment="1">
      <alignment horizontal="left" vertical="center" wrapText="1"/>
    </xf>
    <xf numFmtId="0" fontId="6" fillId="0" borderId="11" xfId="64" applyFont="1" applyBorder="1" applyAlignment="1">
      <alignment horizontal="left" vertical="center" wrapText="1"/>
      <protection/>
    </xf>
    <xf numFmtId="0" fontId="6" fillId="0" borderId="11" xfId="64" applyNumberFormat="1" applyFont="1" applyBorder="1" applyAlignment="1">
      <alignment horizontal="left" vertical="center" wrapText="1"/>
      <protection/>
    </xf>
    <xf numFmtId="0" fontId="5" fillId="0" borderId="11" xfId="64" applyFont="1" applyBorder="1" applyAlignment="1">
      <alignment horizontal="left" vertical="center" wrapText="1"/>
      <protection/>
    </xf>
    <xf numFmtId="178" fontId="5" fillId="0" borderId="11" xfId="64" applyNumberFormat="1" applyFont="1" applyBorder="1" applyAlignment="1">
      <alignment horizontal="center" vertical="center" wrapText="1"/>
      <protection/>
    </xf>
    <xf numFmtId="0" fontId="5" fillId="8" borderId="17" xfId="0" applyFont="1" applyFill="1" applyBorder="1" applyAlignment="1">
      <alignment horizontal="left" vertical="center" wrapText="1"/>
    </xf>
    <xf numFmtId="0" fontId="5" fillId="8" borderId="11" xfId="0" applyFont="1" applyFill="1" applyBorder="1" applyAlignment="1" applyProtection="1">
      <alignment vertical="center" wrapText="1"/>
      <protection/>
    </xf>
    <xf numFmtId="0" fontId="5" fillId="8" borderId="14" xfId="0" applyFont="1" applyFill="1" applyBorder="1" applyAlignment="1" applyProtection="1">
      <alignment horizontal="center" vertical="center" wrapText="1"/>
      <protection/>
    </xf>
    <xf numFmtId="0" fontId="5" fillId="8" borderId="16" xfId="0" applyFont="1" applyFill="1" applyBorder="1" applyAlignment="1" applyProtection="1">
      <alignment horizontal="center" vertical="center" wrapText="1"/>
      <protection/>
    </xf>
    <xf numFmtId="176" fontId="5" fillId="8" borderId="11" xfId="0" applyNumberFormat="1" applyFont="1" applyFill="1" applyBorder="1" applyAlignment="1" applyProtection="1">
      <alignment horizontal="left" vertical="center" wrapText="1"/>
      <protection/>
    </xf>
    <xf numFmtId="0" fontId="5" fillId="8" borderId="11" xfId="64" applyFont="1" applyFill="1" applyBorder="1" applyAlignment="1">
      <alignment horizontal="left" vertical="center"/>
      <protection/>
    </xf>
    <xf numFmtId="0" fontId="12" fillId="8" borderId="11" xfId="0" applyFont="1" applyFill="1" applyBorder="1" applyAlignment="1">
      <alignment horizontal="left" vertical="center"/>
    </xf>
    <xf numFmtId="0" fontId="10" fillId="8" borderId="11" xfId="0" applyFont="1" applyFill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8" borderId="11" xfId="0" applyFont="1" applyFill="1" applyBorder="1" applyAlignment="1">
      <alignment horizontal="left" vertical="center" wrapText="1"/>
    </xf>
    <xf numFmtId="0" fontId="5" fillId="0" borderId="11" xfId="64" applyFont="1" applyBorder="1" applyAlignment="1">
      <alignment horizontal="left" vertical="center"/>
      <protection/>
    </xf>
    <xf numFmtId="0" fontId="5" fillId="8" borderId="0" xfId="0" applyFont="1" applyFill="1" applyAlignment="1">
      <alignment horizontal="justify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78" fontId="6" fillId="0" borderId="11" xfId="0" applyNumberFormat="1" applyFont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178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178" fontId="8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/>
    </xf>
    <xf numFmtId="0" fontId="6" fillId="18" borderId="11" xfId="0" applyFont="1" applyFill="1" applyBorder="1" applyAlignment="1">
      <alignment horizontal="left" vertical="center" wrapText="1"/>
    </xf>
    <xf numFmtId="0" fontId="5" fillId="18" borderId="11" xfId="0" applyFont="1" applyFill="1" applyBorder="1" applyAlignment="1">
      <alignment horizontal="left" vertical="center" wrapText="1"/>
    </xf>
    <xf numFmtId="178" fontId="6" fillId="18" borderId="11" xfId="0" applyNumberFormat="1" applyFont="1" applyFill="1" applyBorder="1" applyAlignment="1">
      <alignment horizontal="center" vertical="center" wrapText="1"/>
    </xf>
    <xf numFmtId="0" fontId="8" fillId="0" borderId="11" xfId="45" applyFont="1" applyFill="1" applyBorder="1" applyAlignment="1">
      <alignment horizontal="left" vertical="center" wrapText="1"/>
      <protection/>
    </xf>
    <xf numFmtId="0" fontId="8" fillId="8" borderId="11" xfId="0" applyFont="1" applyFill="1" applyBorder="1" applyAlignment="1" applyProtection="1">
      <alignment horizontal="left" vertical="center" wrapText="1"/>
      <protection/>
    </xf>
    <xf numFmtId="178" fontId="8" fillId="8" borderId="11" xfId="0" applyNumberFormat="1" applyFont="1" applyFill="1" applyBorder="1" applyAlignment="1" applyProtection="1">
      <alignment horizontal="left" vertical="center" wrapText="1"/>
      <protection/>
    </xf>
    <xf numFmtId="178" fontId="6" fillId="8" borderId="11" xfId="0" applyNumberFormat="1" applyFont="1" applyFill="1" applyBorder="1" applyAlignment="1" applyProtection="1">
      <alignment horizontal="center" vertical="center" wrapText="1"/>
      <protection/>
    </xf>
    <xf numFmtId="0" fontId="5" fillId="18" borderId="11" xfId="0" applyFont="1" applyFill="1" applyBorder="1" applyAlignment="1" applyProtection="1">
      <alignment horizontal="left" vertical="center" wrapText="1"/>
      <protection/>
    </xf>
    <xf numFmtId="178" fontId="6" fillId="18" borderId="11" xfId="0" applyNumberFormat="1" applyFont="1" applyFill="1" applyBorder="1" applyAlignment="1" applyProtection="1">
      <alignment horizontal="center" vertical="center" wrapText="1"/>
      <protection/>
    </xf>
    <xf numFmtId="178" fontId="5" fillId="18" borderId="11" xfId="0" applyNumberFormat="1" applyFont="1" applyFill="1" applyBorder="1" applyAlignment="1" applyProtection="1">
      <alignment horizontal="left" vertical="center" wrapText="1"/>
      <protection/>
    </xf>
    <xf numFmtId="0" fontId="6" fillId="18" borderId="11" xfId="0" applyFont="1" applyFill="1" applyBorder="1" applyAlignment="1" applyProtection="1">
      <alignment horizontal="left" vertical="center" wrapText="1"/>
      <protection/>
    </xf>
    <xf numFmtId="178" fontId="6" fillId="18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64" applyFont="1" applyBorder="1" applyAlignment="1">
      <alignment horizontal="left" vertical="center" wrapText="1"/>
      <protection/>
    </xf>
    <xf numFmtId="178" fontId="8" fillId="0" borderId="11" xfId="64" applyNumberFormat="1" applyFont="1" applyBorder="1" applyAlignment="1">
      <alignment horizontal="center" vertical="center" wrapText="1"/>
      <protection/>
    </xf>
    <xf numFmtId="58" fontId="8" fillId="0" borderId="11" xfId="64" applyNumberFormat="1" applyFont="1" applyBorder="1" applyAlignment="1">
      <alignment horizontal="left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178" fontId="8" fillId="0" borderId="11" xfId="64" applyNumberFormat="1" applyFont="1" applyFill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left" vertical="center"/>
    </xf>
    <xf numFmtId="176" fontId="8" fillId="8" borderId="11" xfId="0" applyNumberFormat="1" applyFont="1" applyFill="1" applyBorder="1" applyAlignment="1" applyProtection="1">
      <alignment horizontal="left" vertical="center" wrapText="1"/>
      <protection/>
    </xf>
    <xf numFmtId="176" fontId="5" fillId="18" borderId="11" xfId="0" applyNumberFormat="1" applyFont="1" applyFill="1" applyBorder="1" applyAlignment="1" applyProtection="1">
      <alignment horizontal="left" vertical="center" wrapText="1"/>
      <protection/>
    </xf>
    <xf numFmtId="0" fontId="8" fillId="18" borderId="11" xfId="0" applyFont="1" applyFill="1" applyBorder="1" applyAlignment="1" applyProtection="1">
      <alignment horizontal="left" vertical="center" wrapText="1"/>
      <protection/>
    </xf>
    <xf numFmtId="0" fontId="8" fillId="0" borderId="11" xfId="64" applyFont="1" applyBorder="1" applyAlignment="1">
      <alignment horizontal="left" vertical="center"/>
      <protection/>
    </xf>
    <xf numFmtId="0" fontId="8" fillId="0" borderId="11" xfId="0" applyFont="1" applyFill="1" applyBorder="1" applyAlignment="1">
      <alignment horizontal="left" vertical="center"/>
    </xf>
    <xf numFmtId="0" fontId="8" fillId="0" borderId="11" xfId="64" applyFont="1" applyFill="1" applyBorder="1" applyAlignment="1">
      <alignment horizontal="left" vertical="center"/>
      <protection/>
    </xf>
    <xf numFmtId="176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16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8" fontId="8" fillId="0" borderId="11" xfId="0" applyNumberFormat="1" applyFont="1" applyFill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left" vertical="center" wrapText="1"/>
    </xf>
    <xf numFmtId="0" fontId="6" fillId="8" borderId="11" xfId="0" applyFont="1" applyFill="1" applyBorder="1" applyAlignment="1" applyProtection="1">
      <alignment horizontal="left" vertical="center" wrapText="1"/>
      <protection/>
    </xf>
    <xf numFmtId="178" fontId="8" fillId="8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justify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海原县水务局2018年新建及续建项目表终表(发改局)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pane ySplit="4" topLeftCell="BM32" activePane="bottomLeft" state="frozen"/>
      <selection pane="bottomLeft" activeCell="D81" sqref="D81"/>
    </sheetView>
  </sheetViews>
  <sheetFormatPr defaultColWidth="9.00390625" defaultRowHeight="14.25"/>
  <cols>
    <col min="1" max="1" width="3.25390625" style="0" customWidth="1"/>
    <col min="2" max="2" width="9.00390625" style="0" customWidth="1"/>
    <col min="3" max="3" width="4.25390625" style="0" customWidth="1"/>
    <col min="4" max="4" width="27.125" style="0" customWidth="1"/>
    <col min="5" max="5" width="7.125" style="0" customWidth="1"/>
    <col min="6" max="6" width="10.375" style="29" customWidth="1"/>
    <col min="7" max="7" width="7.50390625" style="0" customWidth="1"/>
    <col min="8" max="8" width="5.00390625" style="0" customWidth="1"/>
    <col min="9" max="9" width="5.625" style="0" customWidth="1"/>
    <col min="10" max="10" width="25.25390625" style="0" customWidth="1"/>
    <col min="11" max="11" width="5.375" style="0" customWidth="1"/>
    <col min="12" max="12" width="5.25390625" style="0" customWidth="1"/>
    <col min="13" max="13" width="5.125" style="0" customWidth="1"/>
    <col min="14" max="14" width="6.875" style="0" customWidth="1"/>
    <col min="15" max="15" width="9.125" style="0" customWidth="1"/>
  </cols>
  <sheetData>
    <row r="1" ht="14.25">
      <c r="A1" t="s">
        <v>0</v>
      </c>
    </row>
    <row r="2" spans="1:15" ht="30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21.75" customHeight="1">
      <c r="A3" s="31" t="s">
        <v>2</v>
      </c>
      <c r="B3" s="31" t="s">
        <v>3</v>
      </c>
      <c r="C3" s="31" t="s">
        <v>4</v>
      </c>
      <c r="D3" s="32" t="s">
        <v>5</v>
      </c>
      <c r="E3" s="32" t="s">
        <v>6</v>
      </c>
      <c r="F3" s="33" t="s">
        <v>7</v>
      </c>
      <c r="G3" s="31" t="s">
        <v>8</v>
      </c>
      <c r="H3" s="32" t="s">
        <v>9</v>
      </c>
      <c r="I3" s="32" t="s">
        <v>10</v>
      </c>
      <c r="J3" s="32" t="s">
        <v>11</v>
      </c>
      <c r="K3" s="32" t="s">
        <v>12</v>
      </c>
      <c r="L3" s="32" t="s">
        <v>13</v>
      </c>
      <c r="M3" s="32" t="s">
        <v>14</v>
      </c>
      <c r="N3" s="32"/>
      <c r="O3" s="32" t="s">
        <v>15</v>
      </c>
    </row>
    <row r="4" spans="1:15" ht="27.75" customHeight="1">
      <c r="A4" s="31"/>
      <c r="B4" s="31"/>
      <c r="C4" s="31"/>
      <c r="D4" s="32"/>
      <c r="E4" s="32"/>
      <c r="F4" s="34"/>
      <c r="G4" s="31"/>
      <c r="H4" s="32"/>
      <c r="I4" s="32"/>
      <c r="J4" s="32"/>
      <c r="K4" s="32"/>
      <c r="L4" s="32"/>
      <c r="M4" s="32" t="s">
        <v>16</v>
      </c>
      <c r="N4" s="32" t="s">
        <v>17</v>
      </c>
      <c r="O4" s="32"/>
    </row>
    <row r="5" spans="1:15" ht="162.75" customHeight="1">
      <c r="A5" s="31" t="s">
        <v>18</v>
      </c>
      <c r="B5" s="31"/>
      <c r="D5" s="31" t="s">
        <v>19</v>
      </c>
      <c r="E5" s="36"/>
      <c r="F5" s="37">
        <f>F6+F45+F96</f>
        <v>106702.095</v>
      </c>
      <c r="G5" s="31"/>
      <c r="H5" s="31"/>
      <c r="I5" s="31"/>
      <c r="J5" s="31"/>
      <c r="K5" s="31"/>
      <c r="L5" s="31"/>
      <c r="M5" s="31"/>
      <c r="N5" s="31"/>
      <c r="O5" s="47" t="s">
        <v>20</v>
      </c>
    </row>
    <row r="6" spans="1:15" ht="22.5" customHeight="1">
      <c r="A6" s="75" t="s">
        <v>21</v>
      </c>
      <c r="B6" s="76"/>
      <c r="C6" s="77"/>
      <c r="D6" s="78" t="s">
        <v>22</v>
      </c>
      <c r="E6" s="79"/>
      <c r="F6" s="80">
        <f>SUM(F7:F43)</f>
        <v>63383.1</v>
      </c>
      <c r="G6" s="79" t="s">
        <v>23</v>
      </c>
      <c r="H6" s="79"/>
      <c r="I6" s="79"/>
      <c r="J6" s="79"/>
      <c r="K6" s="79"/>
      <c r="L6" s="79"/>
      <c r="M6" s="112"/>
      <c r="N6" s="112"/>
      <c r="O6" s="112" t="s">
        <v>23</v>
      </c>
    </row>
    <row r="7" spans="1:15" ht="93" customHeight="1">
      <c r="A7" s="74">
        <v>1</v>
      </c>
      <c r="B7" s="12" t="s">
        <v>24</v>
      </c>
      <c r="C7" s="12" t="s">
        <v>25</v>
      </c>
      <c r="D7" s="12" t="s">
        <v>26</v>
      </c>
      <c r="E7" s="12" t="s">
        <v>27</v>
      </c>
      <c r="F7" s="81">
        <v>1193</v>
      </c>
      <c r="G7" s="82"/>
      <c r="H7" s="82" t="s">
        <v>28</v>
      </c>
      <c r="I7" s="74" t="s">
        <v>29</v>
      </c>
      <c r="J7" s="12" t="s">
        <v>26</v>
      </c>
      <c r="K7" s="73" t="s">
        <v>30</v>
      </c>
      <c r="L7" s="74" t="s">
        <v>31</v>
      </c>
      <c r="M7" s="82">
        <v>254</v>
      </c>
      <c r="N7" s="82">
        <v>836</v>
      </c>
      <c r="O7" s="12" t="s">
        <v>32</v>
      </c>
    </row>
    <row r="8" spans="1:15" ht="42" customHeight="1">
      <c r="A8" s="74">
        <v>2</v>
      </c>
      <c r="B8" s="12" t="s">
        <v>33</v>
      </c>
      <c r="C8" s="12" t="s">
        <v>25</v>
      </c>
      <c r="D8" s="12" t="s">
        <v>34</v>
      </c>
      <c r="E8" s="12" t="s">
        <v>27</v>
      </c>
      <c r="F8" s="83">
        <v>805</v>
      </c>
      <c r="G8" s="12"/>
      <c r="H8" s="12" t="s">
        <v>28</v>
      </c>
      <c r="I8" s="74" t="s">
        <v>35</v>
      </c>
      <c r="J8" s="12" t="s">
        <v>34</v>
      </c>
      <c r="K8" s="73" t="s">
        <v>30</v>
      </c>
      <c r="L8" s="74" t="s">
        <v>31</v>
      </c>
      <c r="M8" s="82">
        <v>572</v>
      </c>
      <c r="N8" s="82">
        <v>2403</v>
      </c>
      <c r="O8" s="12" t="s">
        <v>23</v>
      </c>
    </row>
    <row r="9" spans="1:15" ht="57" customHeight="1">
      <c r="A9" s="84">
        <v>3</v>
      </c>
      <c r="B9" s="85" t="s">
        <v>36</v>
      </c>
      <c r="C9" s="86" t="s">
        <v>25</v>
      </c>
      <c r="D9" s="85" t="s">
        <v>37</v>
      </c>
      <c r="E9" s="86" t="s">
        <v>38</v>
      </c>
      <c r="F9" s="87">
        <v>200</v>
      </c>
      <c r="G9" s="85"/>
      <c r="H9" s="85">
        <v>2019</v>
      </c>
      <c r="I9" s="85" t="s">
        <v>39</v>
      </c>
      <c r="J9" s="85" t="s">
        <v>37</v>
      </c>
      <c r="K9" s="85" t="s">
        <v>40</v>
      </c>
      <c r="L9" s="85" t="s">
        <v>41</v>
      </c>
      <c r="M9" s="84">
        <v>1030</v>
      </c>
      <c r="N9" s="84">
        <f>270+3849</f>
        <v>4119</v>
      </c>
      <c r="O9" s="74"/>
    </row>
    <row r="10" spans="1:15" ht="78" customHeight="1">
      <c r="A10" s="84">
        <v>4</v>
      </c>
      <c r="B10" s="85" t="s">
        <v>42</v>
      </c>
      <c r="C10" s="86" t="s">
        <v>25</v>
      </c>
      <c r="D10" s="85" t="s">
        <v>43</v>
      </c>
      <c r="E10" s="86" t="s">
        <v>38</v>
      </c>
      <c r="F10" s="87">
        <v>97</v>
      </c>
      <c r="G10" s="85"/>
      <c r="H10" s="85">
        <v>2019</v>
      </c>
      <c r="I10" s="85" t="s">
        <v>44</v>
      </c>
      <c r="J10" s="85" t="s">
        <v>45</v>
      </c>
      <c r="K10" s="85" t="s">
        <v>40</v>
      </c>
      <c r="L10" s="85" t="s">
        <v>41</v>
      </c>
      <c r="M10" s="84">
        <v>232</v>
      </c>
      <c r="N10" s="84">
        <v>1045</v>
      </c>
      <c r="O10" s="74"/>
    </row>
    <row r="11" spans="1:15" ht="81.75" customHeight="1">
      <c r="A11" s="84">
        <v>5</v>
      </c>
      <c r="B11" s="85" t="s">
        <v>46</v>
      </c>
      <c r="C11" s="86" t="s">
        <v>25</v>
      </c>
      <c r="D11" s="85" t="s">
        <v>47</v>
      </c>
      <c r="E11" s="86" t="s">
        <v>38</v>
      </c>
      <c r="F11" s="87">
        <v>297</v>
      </c>
      <c r="G11" s="85"/>
      <c r="H11" s="85">
        <v>2019</v>
      </c>
      <c r="I11" s="85" t="s">
        <v>48</v>
      </c>
      <c r="J11" s="85" t="s">
        <v>47</v>
      </c>
      <c r="K11" s="85" t="s">
        <v>40</v>
      </c>
      <c r="L11" s="85" t="s">
        <v>41</v>
      </c>
      <c r="M11" s="84">
        <v>122</v>
      </c>
      <c r="N11" s="84">
        <v>530</v>
      </c>
      <c r="O11" s="73" t="s">
        <v>23</v>
      </c>
    </row>
    <row r="12" spans="1:15" ht="49.5" customHeight="1">
      <c r="A12" s="84">
        <v>6</v>
      </c>
      <c r="B12" s="85" t="s">
        <v>49</v>
      </c>
      <c r="C12" s="86" t="s">
        <v>25</v>
      </c>
      <c r="D12" s="85" t="s">
        <v>50</v>
      </c>
      <c r="E12" s="86" t="s">
        <v>38</v>
      </c>
      <c r="F12" s="87">
        <v>140</v>
      </c>
      <c r="G12" s="85"/>
      <c r="H12" s="85">
        <v>2019</v>
      </c>
      <c r="I12" s="85" t="s">
        <v>51</v>
      </c>
      <c r="J12" s="85" t="s">
        <v>50</v>
      </c>
      <c r="K12" s="85" t="s">
        <v>40</v>
      </c>
      <c r="L12" s="85" t="s">
        <v>41</v>
      </c>
      <c r="M12" s="84">
        <v>1503</v>
      </c>
      <c r="N12" s="84">
        <v>6462</v>
      </c>
      <c r="O12" s="74"/>
    </row>
    <row r="13" spans="1:15" ht="42" customHeight="1">
      <c r="A13" s="84">
        <v>7</v>
      </c>
      <c r="B13" s="85" t="s">
        <v>52</v>
      </c>
      <c r="C13" s="86" t="s">
        <v>25</v>
      </c>
      <c r="D13" s="85" t="s">
        <v>53</v>
      </c>
      <c r="E13" s="86" t="s">
        <v>38</v>
      </c>
      <c r="F13" s="87">
        <v>330</v>
      </c>
      <c r="G13" s="85"/>
      <c r="H13" s="85">
        <v>2019</v>
      </c>
      <c r="I13" s="85" t="s">
        <v>54</v>
      </c>
      <c r="J13" s="85" t="s">
        <v>53</v>
      </c>
      <c r="K13" s="85" t="s">
        <v>40</v>
      </c>
      <c r="L13" s="85" t="s">
        <v>41</v>
      </c>
      <c r="M13" s="84">
        <v>2088</v>
      </c>
      <c r="N13" s="84">
        <f>SUM(N14:N15)</f>
        <v>15745</v>
      </c>
      <c r="O13" s="74"/>
    </row>
    <row r="14" spans="1:15" ht="48" customHeight="1">
      <c r="A14" s="74">
        <v>8</v>
      </c>
      <c r="B14" s="88" t="s">
        <v>55</v>
      </c>
      <c r="C14" s="12" t="s">
        <v>25</v>
      </c>
      <c r="D14" s="88" t="s">
        <v>56</v>
      </c>
      <c r="E14" s="12" t="s">
        <v>38</v>
      </c>
      <c r="F14" s="89">
        <v>3492</v>
      </c>
      <c r="G14" s="73"/>
      <c r="H14" s="73">
        <v>2019</v>
      </c>
      <c r="I14" s="73" t="s">
        <v>57</v>
      </c>
      <c r="J14" s="88" t="s">
        <v>56</v>
      </c>
      <c r="K14" s="73" t="s">
        <v>40</v>
      </c>
      <c r="L14" s="73" t="s">
        <v>41</v>
      </c>
      <c r="M14" s="74">
        <v>1081</v>
      </c>
      <c r="N14" s="74">
        <v>4177</v>
      </c>
      <c r="O14" s="74"/>
    </row>
    <row r="15" spans="1:15" ht="66.75" customHeight="1">
      <c r="A15" s="74">
        <v>9</v>
      </c>
      <c r="B15" s="85" t="s">
        <v>58</v>
      </c>
      <c r="C15" s="86" t="s">
        <v>25</v>
      </c>
      <c r="D15" s="85" t="s">
        <v>59</v>
      </c>
      <c r="E15" s="86" t="s">
        <v>38</v>
      </c>
      <c r="F15" s="87">
        <v>373</v>
      </c>
      <c r="G15" s="85"/>
      <c r="H15" s="85">
        <v>2019</v>
      </c>
      <c r="I15" s="85" t="s">
        <v>60</v>
      </c>
      <c r="J15" s="85" t="s">
        <v>59</v>
      </c>
      <c r="K15" s="85" t="s">
        <v>40</v>
      </c>
      <c r="L15" s="85" t="s">
        <v>41</v>
      </c>
      <c r="M15" s="84">
        <v>2570</v>
      </c>
      <c r="N15" s="84">
        <v>11568</v>
      </c>
      <c r="O15" s="84"/>
    </row>
    <row r="16" spans="1:15" ht="45" customHeight="1">
      <c r="A16" s="74">
        <v>10</v>
      </c>
      <c r="B16" s="88" t="s">
        <v>61</v>
      </c>
      <c r="C16" s="12" t="s">
        <v>25</v>
      </c>
      <c r="D16" s="88" t="s">
        <v>62</v>
      </c>
      <c r="E16" s="12" t="s">
        <v>38</v>
      </c>
      <c r="F16" s="89">
        <v>1395</v>
      </c>
      <c r="G16" s="73"/>
      <c r="H16" s="73">
        <v>2019</v>
      </c>
      <c r="I16" s="73" t="s">
        <v>63</v>
      </c>
      <c r="J16" s="88" t="s">
        <v>62</v>
      </c>
      <c r="K16" s="73" t="s">
        <v>40</v>
      </c>
      <c r="L16" s="73" t="s">
        <v>41</v>
      </c>
      <c r="M16" s="74">
        <v>350</v>
      </c>
      <c r="N16" s="74">
        <v>1376</v>
      </c>
      <c r="O16" s="74"/>
    </row>
    <row r="17" spans="1:15" ht="72" customHeight="1">
      <c r="A17" s="74">
        <v>11</v>
      </c>
      <c r="B17" s="85" t="s">
        <v>64</v>
      </c>
      <c r="C17" s="86" t="s">
        <v>25</v>
      </c>
      <c r="D17" s="85" t="s">
        <v>65</v>
      </c>
      <c r="E17" s="86" t="s">
        <v>38</v>
      </c>
      <c r="F17" s="87">
        <v>500</v>
      </c>
      <c r="G17" s="85"/>
      <c r="H17" s="85" t="s">
        <v>66</v>
      </c>
      <c r="I17" s="85" t="s">
        <v>67</v>
      </c>
      <c r="J17" s="85" t="s">
        <v>65</v>
      </c>
      <c r="K17" s="85" t="s">
        <v>40</v>
      </c>
      <c r="L17" s="85" t="s">
        <v>41</v>
      </c>
      <c r="M17" s="84">
        <v>3962</v>
      </c>
      <c r="N17" s="84">
        <v>17646</v>
      </c>
      <c r="O17" s="74"/>
    </row>
    <row r="18" spans="1:15" ht="42" customHeight="1">
      <c r="A18" s="74">
        <v>12</v>
      </c>
      <c r="B18" s="85" t="s">
        <v>68</v>
      </c>
      <c r="C18" s="86" t="s">
        <v>25</v>
      </c>
      <c r="D18" s="85" t="s">
        <v>69</v>
      </c>
      <c r="E18" s="86" t="s">
        <v>38</v>
      </c>
      <c r="F18" s="87">
        <v>727</v>
      </c>
      <c r="G18" s="85"/>
      <c r="H18" s="85">
        <v>2019</v>
      </c>
      <c r="I18" s="85" t="s">
        <v>39</v>
      </c>
      <c r="J18" s="85" t="s">
        <v>69</v>
      </c>
      <c r="K18" s="85" t="s">
        <v>40</v>
      </c>
      <c r="L18" s="85" t="s">
        <v>41</v>
      </c>
      <c r="M18" s="84">
        <v>755</v>
      </c>
      <c r="N18" s="84">
        <v>2806</v>
      </c>
      <c r="O18" s="74"/>
    </row>
    <row r="19" spans="1:15" ht="61.5" customHeight="1">
      <c r="A19" s="74">
        <v>13</v>
      </c>
      <c r="B19" s="85" t="s">
        <v>70</v>
      </c>
      <c r="C19" s="86" t="s">
        <v>25</v>
      </c>
      <c r="D19" s="85" t="s">
        <v>71</v>
      </c>
      <c r="E19" s="86" t="s">
        <v>38</v>
      </c>
      <c r="F19" s="87">
        <v>200</v>
      </c>
      <c r="G19" s="85"/>
      <c r="H19" s="85">
        <v>2019</v>
      </c>
      <c r="I19" s="85" t="s">
        <v>72</v>
      </c>
      <c r="J19" s="85" t="s">
        <v>71</v>
      </c>
      <c r="K19" s="85" t="s">
        <v>40</v>
      </c>
      <c r="L19" s="85" t="s">
        <v>41</v>
      </c>
      <c r="M19" s="84"/>
      <c r="N19" s="84"/>
      <c r="O19" s="74"/>
    </row>
    <row r="20" spans="1:15" ht="54.75" customHeight="1">
      <c r="A20" s="74">
        <v>14</v>
      </c>
      <c r="B20" s="85" t="s">
        <v>73</v>
      </c>
      <c r="C20" s="86" t="s">
        <v>25</v>
      </c>
      <c r="D20" s="85" t="s">
        <v>74</v>
      </c>
      <c r="E20" s="86" t="s">
        <v>38</v>
      </c>
      <c r="F20" s="87">
        <v>500</v>
      </c>
      <c r="G20" s="85"/>
      <c r="H20" s="85">
        <v>2019</v>
      </c>
      <c r="I20" s="85" t="s">
        <v>75</v>
      </c>
      <c r="J20" s="85" t="s">
        <v>74</v>
      </c>
      <c r="K20" s="85" t="s">
        <v>40</v>
      </c>
      <c r="L20" s="85" t="s">
        <v>41</v>
      </c>
      <c r="M20" s="84"/>
      <c r="N20" s="84"/>
      <c r="O20" s="74"/>
    </row>
    <row r="21" spans="1:15" ht="42" customHeight="1">
      <c r="A21" s="74">
        <v>15</v>
      </c>
      <c r="B21" s="85" t="s">
        <v>76</v>
      </c>
      <c r="C21" s="86" t="s">
        <v>25</v>
      </c>
      <c r="D21" s="85" t="s">
        <v>77</v>
      </c>
      <c r="E21" s="86" t="s">
        <v>38</v>
      </c>
      <c r="F21" s="87">
        <v>131</v>
      </c>
      <c r="G21" s="85"/>
      <c r="H21" s="85">
        <v>2019</v>
      </c>
      <c r="I21" s="85" t="s">
        <v>78</v>
      </c>
      <c r="J21" s="85" t="s">
        <v>77</v>
      </c>
      <c r="K21" s="85" t="s">
        <v>40</v>
      </c>
      <c r="L21" s="85" t="s">
        <v>41</v>
      </c>
      <c r="M21" s="84">
        <v>1489</v>
      </c>
      <c r="N21" s="84">
        <v>6104</v>
      </c>
      <c r="O21" s="74"/>
    </row>
    <row r="22" spans="1:15" ht="42" customHeight="1">
      <c r="A22" s="74">
        <v>16</v>
      </c>
      <c r="B22" s="85" t="s">
        <v>79</v>
      </c>
      <c r="C22" s="86" t="s">
        <v>25</v>
      </c>
      <c r="D22" s="85" t="s">
        <v>80</v>
      </c>
      <c r="E22" s="86" t="s">
        <v>38</v>
      </c>
      <c r="F22" s="87">
        <v>220</v>
      </c>
      <c r="G22" s="85"/>
      <c r="H22" s="85">
        <v>2019</v>
      </c>
      <c r="I22" s="85" t="s">
        <v>81</v>
      </c>
      <c r="J22" s="85" t="s">
        <v>80</v>
      </c>
      <c r="K22" s="85" t="s">
        <v>40</v>
      </c>
      <c r="L22" s="85" t="s">
        <v>41</v>
      </c>
      <c r="M22" s="84">
        <v>135</v>
      </c>
      <c r="N22" s="84">
        <v>526</v>
      </c>
      <c r="O22" s="74"/>
    </row>
    <row r="23" spans="1:15" ht="51" customHeight="1">
      <c r="A23" s="74">
        <v>17</v>
      </c>
      <c r="B23" s="85" t="s">
        <v>82</v>
      </c>
      <c r="C23" s="86" t="s">
        <v>25</v>
      </c>
      <c r="D23" s="85" t="s">
        <v>83</v>
      </c>
      <c r="E23" s="86" t="s">
        <v>38</v>
      </c>
      <c r="F23" s="87">
        <v>1000</v>
      </c>
      <c r="G23" s="85"/>
      <c r="H23" s="85" t="s">
        <v>66</v>
      </c>
      <c r="I23" s="85" t="s">
        <v>84</v>
      </c>
      <c r="J23" s="85" t="s">
        <v>83</v>
      </c>
      <c r="K23" s="85" t="s">
        <v>40</v>
      </c>
      <c r="L23" s="85" t="s">
        <v>41</v>
      </c>
      <c r="M23" s="84">
        <v>1618</v>
      </c>
      <c r="N23" s="84">
        <v>5964</v>
      </c>
      <c r="O23" s="74"/>
    </row>
    <row r="24" spans="1:15" ht="60.75" customHeight="1">
      <c r="A24" s="74">
        <v>18</v>
      </c>
      <c r="B24" s="85" t="s">
        <v>85</v>
      </c>
      <c r="C24" s="86" t="s">
        <v>25</v>
      </c>
      <c r="D24" s="85" t="s">
        <v>86</v>
      </c>
      <c r="E24" s="86" t="s">
        <v>38</v>
      </c>
      <c r="F24" s="87">
        <v>500</v>
      </c>
      <c r="G24" s="85"/>
      <c r="H24" s="85" t="s">
        <v>66</v>
      </c>
      <c r="I24" s="85" t="s">
        <v>84</v>
      </c>
      <c r="J24" s="85" t="s">
        <v>86</v>
      </c>
      <c r="K24" s="85" t="s">
        <v>40</v>
      </c>
      <c r="L24" s="85" t="s">
        <v>41</v>
      </c>
      <c r="M24" s="84">
        <v>157</v>
      </c>
      <c r="N24" s="84">
        <v>570</v>
      </c>
      <c r="O24" s="74"/>
    </row>
    <row r="25" spans="1:15" ht="51.75" customHeight="1">
      <c r="A25" s="74">
        <v>19</v>
      </c>
      <c r="B25" s="85" t="s">
        <v>87</v>
      </c>
      <c r="C25" s="86" t="s">
        <v>25</v>
      </c>
      <c r="D25" s="85" t="s">
        <v>88</v>
      </c>
      <c r="E25" s="86" t="s">
        <v>38</v>
      </c>
      <c r="F25" s="87">
        <v>300</v>
      </c>
      <c r="G25" s="85"/>
      <c r="H25" s="85" t="s">
        <v>66</v>
      </c>
      <c r="I25" s="85" t="s">
        <v>78</v>
      </c>
      <c r="J25" s="85" t="s">
        <v>88</v>
      </c>
      <c r="K25" s="85" t="s">
        <v>40</v>
      </c>
      <c r="L25" s="85" t="s">
        <v>41</v>
      </c>
      <c r="M25" s="84">
        <v>746</v>
      </c>
      <c r="N25" s="84">
        <v>2834</v>
      </c>
      <c r="O25" s="74"/>
    </row>
    <row r="26" spans="1:15" ht="61.5" customHeight="1">
      <c r="A26" s="74">
        <v>20</v>
      </c>
      <c r="B26" s="90" t="s">
        <v>89</v>
      </c>
      <c r="C26" s="91" t="s">
        <v>25</v>
      </c>
      <c r="D26" s="90" t="s">
        <v>90</v>
      </c>
      <c r="E26" s="86" t="s">
        <v>38</v>
      </c>
      <c r="F26" s="91">
        <v>124</v>
      </c>
      <c r="G26" s="92"/>
      <c r="H26" s="91" t="s">
        <v>66</v>
      </c>
      <c r="I26" s="91" t="s">
        <v>44</v>
      </c>
      <c r="J26" s="90" t="s">
        <v>90</v>
      </c>
      <c r="K26" s="91" t="s">
        <v>40</v>
      </c>
      <c r="L26" s="91" t="s">
        <v>41</v>
      </c>
      <c r="M26" s="113"/>
      <c r="N26" s="113"/>
      <c r="O26" s="114" t="s">
        <v>23</v>
      </c>
    </row>
    <row r="27" spans="1:15" ht="51" customHeight="1">
      <c r="A27" s="74">
        <v>21</v>
      </c>
      <c r="B27" s="90" t="s">
        <v>91</v>
      </c>
      <c r="C27" s="91" t="s">
        <v>25</v>
      </c>
      <c r="D27" s="90" t="s">
        <v>92</v>
      </c>
      <c r="E27" s="86" t="s">
        <v>38</v>
      </c>
      <c r="F27" s="91">
        <v>118</v>
      </c>
      <c r="G27" s="92"/>
      <c r="H27" s="91" t="s">
        <v>66</v>
      </c>
      <c r="I27" s="91" t="s">
        <v>44</v>
      </c>
      <c r="J27" s="90" t="s">
        <v>92</v>
      </c>
      <c r="K27" s="91" t="s">
        <v>40</v>
      </c>
      <c r="L27" s="91" t="s">
        <v>41</v>
      </c>
      <c r="M27" s="113"/>
      <c r="N27" s="113"/>
      <c r="O27" s="114" t="s">
        <v>23</v>
      </c>
    </row>
    <row r="28" spans="1:15" ht="63" customHeight="1">
      <c r="A28" s="74">
        <v>22</v>
      </c>
      <c r="B28" s="90" t="s">
        <v>93</v>
      </c>
      <c r="C28" s="91" t="s">
        <v>25</v>
      </c>
      <c r="D28" s="90" t="s">
        <v>94</v>
      </c>
      <c r="E28" s="86" t="s">
        <v>38</v>
      </c>
      <c r="F28" s="91">
        <v>193</v>
      </c>
      <c r="G28" s="92"/>
      <c r="H28" s="91" t="s">
        <v>66</v>
      </c>
      <c r="I28" s="91" t="s">
        <v>44</v>
      </c>
      <c r="J28" s="90" t="s">
        <v>95</v>
      </c>
      <c r="K28" s="91" t="s">
        <v>40</v>
      </c>
      <c r="L28" s="91" t="s">
        <v>41</v>
      </c>
      <c r="M28" s="113"/>
      <c r="N28" s="113"/>
      <c r="O28" s="114" t="s">
        <v>23</v>
      </c>
    </row>
    <row r="29" spans="1:15" ht="84" customHeight="1">
      <c r="A29" s="74">
        <v>23</v>
      </c>
      <c r="B29" s="90" t="s">
        <v>96</v>
      </c>
      <c r="C29" s="91" t="s">
        <v>25</v>
      </c>
      <c r="D29" s="90" t="s">
        <v>97</v>
      </c>
      <c r="E29" s="86" t="s">
        <v>38</v>
      </c>
      <c r="F29" s="91">
        <v>147</v>
      </c>
      <c r="G29" s="92"/>
      <c r="H29" s="91" t="s">
        <v>66</v>
      </c>
      <c r="I29" s="91" t="s">
        <v>44</v>
      </c>
      <c r="J29" s="90" t="s">
        <v>97</v>
      </c>
      <c r="K29" s="91" t="s">
        <v>40</v>
      </c>
      <c r="L29" s="91" t="s">
        <v>41</v>
      </c>
      <c r="M29" s="113">
        <v>541</v>
      </c>
      <c r="N29" s="113">
        <v>135</v>
      </c>
      <c r="O29" s="114" t="s">
        <v>23</v>
      </c>
    </row>
    <row r="30" spans="1:15" ht="45" customHeight="1">
      <c r="A30" s="74">
        <v>24</v>
      </c>
      <c r="B30" s="93" t="s">
        <v>98</v>
      </c>
      <c r="C30" s="94" t="s">
        <v>25</v>
      </c>
      <c r="D30" s="93" t="s">
        <v>99</v>
      </c>
      <c r="E30" s="94" t="s">
        <v>100</v>
      </c>
      <c r="F30" s="95">
        <v>6000</v>
      </c>
      <c r="G30" s="93"/>
      <c r="H30" s="93" t="s">
        <v>66</v>
      </c>
      <c r="I30" s="93" t="s">
        <v>75</v>
      </c>
      <c r="J30" s="93" t="s">
        <v>101</v>
      </c>
      <c r="K30" s="93" t="s">
        <v>40</v>
      </c>
      <c r="L30" s="93" t="s">
        <v>41</v>
      </c>
      <c r="M30" s="115">
        <v>17841</v>
      </c>
      <c r="N30" s="115">
        <v>77913</v>
      </c>
      <c r="O30" s="93" t="s">
        <v>102</v>
      </c>
    </row>
    <row r="31" spans="1:15" ht="51" customHeight="1">
      <c r="A31" s="74">
        <v>25</v>
      </c>
      <c r="B31" s="85" t="s">
        <v>103</v>
      </c>
      <c r="C31" s="86" t="s">
        <v>25</v>
      </c>
      <c r="D31" s="85" t="s">
        <v>104</v>
      </c>
      <c r="E31" s="86" t="s">
        <v>38</v>
      </c>
      <c r="F31" s="87">
        <v>220</v>
      </c>
      <c r="G31" s="85"/>
      <c r="H31" s="85">
        <v>2019</v>
      </c>
      <c r="I31" s="85" t="s">
        <v>105</v>
      </c>
      <c r="J31" s="85" t="s">
        <v>104</v>
      </c>
      <c r="K31" s="85" t="s">
        <v>40</v>
      </c>
      <c r="L31" s="85" t="s">
        <v>41</v>
      </c>
      <c r="M31" s="84">
        <v>361</v>
      </c>
      <c r="N31" s="84">
        <v>1118</v>
      </c>
      <c r="O31" s="74"/>
    </row>
    <row r="32" spans="1:15" ht="60" customHeight="1">
      <c r="A32" s="74">
        <v>26</v>
      </c>
      <c r="B32" s="85" t="s">
        <v>106</v>
      </c>
      <c r="C32" s="86" t="s">
        <v>25</v>
      </c>
      <c r="D32" s="85" t="s">
        <v>107</v>
      </c>
      <c r="E32" s="86" t="s">
        <v>38</v>
      </c>
      <c r="F32" s="87">
        <v>298.1</v>
      </c>
      <c r="G32" s="85"/>
      <c r="H32" s="85">
        <v>2019</v>
      </c>
      <c r="I32" s="85" t="s">
        <v>108</v>
      </c>
      <c r="J32" s="85" t="s">
        <v>107</v>
      </c>
      <c r="K32" s="85" t="s">
        <v>40</v>
      </c>
      <c r="L32" s="85" t="s">
        <v>41</v>
      </c>
      <c r="M32" s="84">
        <v>434</v>
      </c>
      <c r="N32" s="84">
        <v>1649</v>
      </c>
      <c r="O32" s="74"/>
    </row>
    <row r="33" spans="1:15" ht="46.5" customHeight="1">
      <c r="A33" s="74">
        <v>27</v>
      </c>
      <c r="B33" s="85" t="s">
        <v>109</v>
      </c>
      <c r="C33" s="86" t="s">
        <v>25</v>
      </c>
      <c r="D33" s="85" t="s">
        <v>110</v>
      </c>
      <c r="E33" s="86" t="s">
        <v>38</v>
      </c>
      <c r="F33" s="87">
        <v>420</v>
      </c>
      <c r="G33" s="85"/>
      <c r="H33" s="85">
        <v>2019</v>
      </c>
      <c r="I33" s="85" t="s">
        <v>108</v>
      </c>
      <c r="J33" s="85" t="s">
        <v>110</v>
      </c>
      <c r="K33" s="85" t="s">
        <v>40</v>
      </c>
      <c r="L33" s="85" t="s">
        <v>41</v>
      </c>
      <c r="M33" s="84">
        <v>371</v>
      </c>
      <c r="N33" s="84">
        <v>1446</v>
      </c>
      <c r="O33" s="74"/>
    </row>
    <row r="34" spans="1:15" ht="48" customHeight="1">
      <c r="A34" s="74">
        <v>28</v>
      </c>
      <c r="B34" s="85" t="s">
        <v>111</v>
      </c>
      <c r="C34" s="86" t="s">
        <v>25</v>
      </c>
      <c r="D34" s="85" t="s">
        <v>112</v>
      </c>
      <c r="E34" s="86" t="s">
        <v>38</v>
      </c>
      <c r="F34" s="87">
        <v>850</v>
      </c>
      <c r="G34" s="85"/>
      <c r="H34" s="85">
        <v>2019</v>
      </c>
      <c r="I34" s="85" t="s">
        <v>29</v>
      </c>
      <c r="J34" s="85" t="s">
        <v>112</v>
      </c>
      <c r="K34" s="85" t="s">
        <v>40</v>
      </c>
      <c r="L34" s="85" t="s">
        <v>41</v>
      </c>
      <c r="M34" s="84">
        <v>165</v>
      </c>
      <c r="N34" s="84">
        <v>676</v>
      </c>
      <c r="O34" s="74"/>
    </row>
    <row r="35" spans="1:15" ht="55.5" customHeight="1">
      <c r="A35" s="74">
        <v>29</v>
      </c>
      <c r="B35" s="96" t="s">
        <v>113</v>
      </c>
      <c r="C35" s="86" t="s">
        <v>25</v>
      </c>
      <c r="D35" s="96" t="s">
        <v>114</v>
      </c>
      <c r="E35" s="86" t="s">
        <v>38</v>
      </c>
      <c r="F35" s="87">
        <v>650</v>
      </c>
      <c r="G35" s="85"/>
      <c r="H35" s="85">
        <v>2019</v>
      </c>
      <c r="I35" s="85" t="s">
        <v>115</v>
      </c>
      <c r="J35" s="96" t="s">
        <v>114</v>
      </c>
      <c r="K35" s="85" t="s">
        <v>40</v>
      </c>
      <c r="L35" s="85" t="s">
        <v>41</v>
      </c>
      <c r="M35" s="84"/>
      <c r="N35" s="84"/>
      <c r="O35" s="74"/>
    </row>
    <row r="36" spans="1:15" ht="57.75" customHeight="1">
      <c r="A36" s="74">
        <v>30</v>
      </c>
      <c r="B36" s="97" t="s">
        <v>116</v>
      </c>
      <c r="C36" s="70" t="s">
        <v>25</v>
      </c>
      <c r="D36" s="97" t="s">
        <v>117</v>
      </c>
      <c r="E36" s="97" t="s">
        <v>118</v>
      </c>
      <c r="F36" s="87">
        <v>12000</v>
      </c>
      <c r="G36" s="98" t="s">
        <v>23</v>
      </c>
      <c r="H36" s="97" t="s">
        <v>119</v>
      </c>
      <c r="I36" s="97" t="s">
        <v>120</v>
      </c>
      <c r="J36" s="97" t="s">
        <v>117</v>
      </c>
      <c r="K36" s="97" t="s">
        <v>121</v>
      </c>
      <c r="L36" s="97" t="s">
        <v>122</v>
      </c>
      <c r="M36" s="116">
        <v>16843</v>
      </c>
      <c r="N36" s="116">
        <v>16843</v>
      </c>
      <c r="O36" s="65" t="s">
        <v>23</v>
      </c>
    </row>
    <row r="37" spans="1:15" ht="75" customHeight="1">
      <c r="A37" s="74">
        <v>31</v>
      </c>
      <c r="B37" s="47" t="s">
        <v>123</v>
      </c>
      <c r="C37" s="45" t="s">
        <v>25</v>
      </c>
      <c r="D37" s="47" t="s">
        <v>124</v>
      </c>
      <c r="E37" s="47" t="s">
        <v>125</v>
      </c>
      <c r="F37" s="99">
        <f>3000+1444+2000</f>
        <v>6444</v>
      </c>
      <c r="G37" s="49">
        <v>30</v>
      </c>
      <c r="H37" s="47" t="s">
        <v>119</v>
      </c>
      <c r="I37" s="47" t="s">
        <v>126</v>
      </c>
      <c r="J37" s="47" t="s">
        <v>124</v>
      </c>
      <c r="K37" s="47" t="s">
        <v>121</v>
      </c>
      <c r="L37" s="47" t="s">
        <v>122</v>
      </c>
      <c r="M37" s="65">
        <v>8156</v>
      </c>
      <c r="N37" s="65">
        <v>8156</v>
      </c>
      <c r="O37" s="65" t="s">
        <v>127</v>
      </c>
    </row>
    <row r="38" spans="1:15" ht="46.5" customHeight="1">
      <c r="A38" s="74">
        <v>32</v>
      </c>
      <c r="B38" s="47" t="s">
        <v>128</v>
      </c>
      <c r="C38" s="45" t="s">
        <v>25</v>
      </c>
      <c r="D38" s="47" t="s">
        <v>129</v>
      </c>
      <c r="E38" s="50" t="s">
        <v>130</v>
      </c>
      <c r="F38" s="48">
        <v>1015</v>
      </c>
      <c r="G38" s="49">
        <v>6</v>
      </c>
      <c r="H38" s="47" t="s">
        <v>119</v>
      </c>
      <c r="I38" s="47" t="s">
        <v>126</v>
      </c>
      <c r="J38" s="47" t="s">
        <v>129</v>
      </c>
      <c r="K38" s="47" t="s">
        <v>121</v>
      </c>
      <c r="L38" s="47" t="s">
        <v>122</v>
      </c>
      <c r="M38" s="65">
        <v>1104</v>
      </c>
      <c r="N38" s="65">
        <v>1104</v>
      </c>
      <c r="O38" s="65" t="s">
        <v>23</v>
      </c>
    </row>
    <row r="39" spans="1:15" ht="46.5" customHeight="1">
      <c r="A39" s="74">
        <v>33</v>
      </c>
      <c r="B39" s="100" t="s">
        <v>131</v>
      </c>
      <c r="C39" s="94" t="s">
        <v>25</v>
      </c>
      <c r="D39" s="100" t="s">
        <v>132</v>
      </c>
      <c r="E39" s="100" t="s">
        <v>133</v>
      </c>
      <c r="F39" s="101">
        <v>19140</v>
      </c>
      <c r="G39" s="102" t="s">
        <v>134</v>
      </c>
      <c r="H39" s="100" t="s">
        <v>135</v>
      </c>
      <c r="I39" s="100" t="s">
        <v>120</v>
      </c>
      <c r="J39" s="100" t="s">
        <v>132</v>
      </c>
      <c r="K39" s="100" t="s">
        <v>136</v>
      </c>
      <c r="L39" s="100" t="s">
        <v>137</v>
      </c>
      <c r="M39" s="115">
        <v>9819</v>
      </c>
      <c r="N39" s="117">
        <v>4498</v>
      </c>
      <c r="O39" s="117" t="s">
        <v>138</v>
      </c>
    </row>
    <row r="40" spans="1:15" ht="60" customHeight="1">
      <c r="A40" s="74">
        <v>34</v>
      </c>
      <c r="B40" s="100" t="s">
        <v>139</v>
      </c>
      <c r="C40" s="94" t="s">
        <v>25</v>
      </c>
      <c r="D40" s="103" t="s">
        <v>140</v>
      </c>
      <c r="E40" s="100" t="s">
        <v>141</v>
      </c>
      <c r="F40" s="101">
        <v>3000</v>
      </c>
      <c r="G40" s="104">
        <v>20</v>
      </c>
      <c r="H40" s="100" t="s">
        <v>119</v>
      </c>
      <c r="I40" s="100" t="s">
        <v>126</v>
      </c>
      <c r="J40" s="103" t="s">
        <v>140</v>
      </c>
      <c r="K40" s="93" t="s">
        <v>142</v>
      </c>
      <c r="L40" s="115" t="s">
        <v>143</v>
      </c>
      <c r="M40" s="118" t="s">
        <v>23</v>
      </c>
      <c r="N40" s="118" t="s">
        <v>23</v>
      </c>
      <c r="O40" s="117" t="s">
        <v>23</v>
      </c>
    </row>
    <row r="41" spans="1:15" ht="45" customHeight="1">
      <c r="A41" s="74">
        <v>35</v>
      </c>
      <c r="B41" s="105" t="s">
        <v>144</v>
      </c>
      <c r="C41" s="105" t="s">
        <v>25</v>
      </c>
      <c r="D41" s="85" t="s">
        <v>145</v>
      </c>
      <c r="E41" s="105" t="s">
        <v>146</v>
      </c>
      <c r="F41" s="106">
        <v>184</v>
      </c>
      <c r="G41" s="107" t="s">
        <v>147</v>
      </c>
      <c r="H41" s="97" t="s">
        <v>119</v>
      </c>
      <c r="I41" s="105" t="s">
        <v>148</v>
      </c>
      <c r="J41" s="85" t="s">
        <v>145</v>
      </c>
      <c r="K41" s="84" t="s">
        <v>149</v>
      </c>
      <c r="L41" s="105" t="s">
        <v>150</v>
      </c>
      <c r="M41" s="119">
        <v>270</v>
      </c>
      <c r="N41" s="119">
        <v>930</v>
      </c>
      <c r="O41" s="116"/>
    </row>
    <row r="42" spans="1:15" ht="45" customHeight="1">
      <c r="A42" s="74">
        <v>36</v>
      </c>
      <c r="B42" s="105" t="s">
        <v>151</v>
      </c>
      <c r="C42" s="105" t="s">
        <v>25</v>
      </c>
      <c r="D42" s="85" t="s">
        <v>152</v>
      </c>
      <c r="E42" s="105" t="s">
        <v>146</v>
      </c>
      <c r="F42" s="106">
        <v>120</v>
      </c>
      <c r="G42" s="105" t="s">
        <v>153</v>
      </c>
      <c r="H42" s="97" t="s">
        <v>119</v>
      </c>
      <c r="I42" s="105" t="s">
        <v>154</v>
      </c>
      <c r="J42" s="85" t="s">
        <v>152</v>
      </c>
      <c r="K42" s="84" t="s">
        <v>149</v>
      </c>
      <c r="L42" s="105" t="s">
        <v>150</v>
      </c>
      <c r="M42" s="119">
        <v>610</v>
      </c>
      <c r="N42" s="119">
        <v>2200</v>
      </c>
      <c r="O42" s="116"/>
    </row>
    <row r="43" spans="1:15" ht="45" customHeight="1">
      <c r="A43" s="74">
        <v>37</v>
      </c>
      <c r="B43" s="108" t="s">
        <v>155</v>
      </c>
      <c r="C43" s="105" t="s">
        <v>25</v>
      </c>
      <c r="D43" s="108" t="s">
        <v>156</v>
      </c>
      <c r="E43" s="108" t="s">
        <v>146</v>
      </c>
      <c r="F43" s="109">
        <v>60</v>
      </c>
      <c r="G43" s="108">
        <v>5000</v>
      </c>
      <c r="H43" s="97" t="s">
        <v>119</v>
      </c>
      <c r="I43" s="108" t="s">
        <v>157</v>
      </c>
      <c r="J43" s="108" t="s">
        <v>156</v>
      </c>
      <c r="K43" s="120" t="s">
        <v>149</v>
      </c>
      <c r="L43" s="108" t="s">
        <v>150</v>
      </c>
      <c r="M43" s="121">
        <v>881</v>
      </c>
      <c r="N43" s="121">
        <v>3120</v>
      </c>
      <c r="O43" s="122"/>
    </row>
    <row r="44" spans="1:15" ht="33" customHeight="1">
      <c r="A44" s="74">
        <v>38</v>
      </c>
      <c r="B44" s="85" t="s">
        <v>158</v>
      </c>
      <c r="C44" s="97" t="s">
        <v>159</v>
      </c>
      <c r="D44" s="85" t="s">
        <v>160</v>
      </c>
      <c r="E44" s="85"/>
      <c r="F44" s="87">
        <v>272</v>
      </c>
      <c r="G44" s="85"/>
      <c r="H44" s="97" t="s">
        <v>119</v>
      </c>
      <c r="I44" s="84"/>
      <c r="J44" s="85" t="s">
        <v>160</v>
      </c>
      <c r="K44" s="97" t="s">
        <v>161</v>
      </c>
      <c r="L44" s="97" t="s">
        <v>162</v>
      </c>
      <c r="M44" s="84"/>
      <c r="N44" s="84"/>
      <c r="O44" s="112"/>
    </row>
    <row r="45" spans="1:15" ht="16.5" customHeight="1">
      <c r="A45" s="110" t="s">
        <v>163</v>
      </c>
      <c r="B45" s="110"/>
      <c r="C45" s="110"/>
      <c r="D45" s="78" t="s">
        <v>164</v>
      </c>
      <c r="E45" s="111"/>
      <c r="F45" s="89">
        <f>SUM(F46:F95)</f>
        <v>29604.335000000003</v>
      </c>
      <c r="G45" s="111"/>
      <c r="H45" s="73"/>
      <c r="I45" s="123"/>
      <c r="J45" s="74"/>
      <c r="K45" s="123"/>
      <c r="L45" s="123"/>
      <c r="M45" s="74"/>
      <c r="N45" s="74"/>
      <c r="O45" s="124"/>
    </row>
    <row r="46" spans="1:15" ht="48" customHeight="1">
      <c r="A46" s="73">
        <v>39</v>
      </c>
      <c r="B46" s="73" t="s">
        <v>165</v>
      </c>
      <c r="C46" s="73" t="s">
        <v>166</v>
      </c>
      <c r="D46" s="74" t="s">
        <v>167</v>
      </c>
      <c r="E46" s="73" t="s">
        <v>168</v>
      </c>
      <c r="F46" s="89">
        <v>3146.6</v>
      </c>
      <c r="G46" s="73" t="s">
        <v>169</v>
      </c>
      <c r="H46" s="73" t="s">
        <v>119</v>
      </c>
      <c r="I46" s="74" t="s">
        <v>120</v>
      </c>
      <c r="J46" s="74" t="s">
        <v>167</v>
      </c>
      <c r="K46" s="73" t="s">
        <v>142</v>
      </c>
      <c r="L46" s="74" t="s">
        <v>143</v>
      </c>
      <c r="M46" s="74">
        <v>11245</v>
      </c>
      <c r="N46" s="74">
        <v>43406</v>
      </c>
      <c r="O46" s="73" t="s">
        <v>170</v>
      </c>
    </row>
    <row r="47" spans="1:15" ht="24.75" customHeight="1">
      <c r="A47" s="73">
        <v>40</v>
      </c>
      <c r="B47" s="73" t="s">
        <v>171</v>
      </c>
      <c r="C47" s="73" t="s">
        <v>166</v>
      </c>
      <c r="D47" s="73" t="s">
        <v>172</v>
      </c>
      <c r="E47" s="73" t="s">
        <v>173</v>
      </c>
      <c r="F47" s="89">
        <v>2963.7</v>
      </c>
      <c r="G47" s="73" t="s">
        <v>174</v>
      </c>
      <c r="H47" s="73" t="s">
        <v>119</v>
      </c>
      <c r="I47" s="74" t="s">
        <v>120</v>
      </c>
      <c r="J47" s="73" t="s">
        <v>172</v>
      </c>
      <c r="K47" s="73" t="s">
        <v>142</v>
      </c>
      <c r="L47" s="74" t="s">
        <v>143</v>
      </c>
      <c r="M47" s="74">
        <v>9879</v>
      </c>
      <c r="N47" s="74">
        <v>38528</v>
      </c>
      <c r="O47" s="73" t="s">
        <v>175</v>
      </c>
    </row>
    <row r="48" spans="1:15" ht="27" customHeight="1">
      <c r="A48" s="73">
        <v>41</v>
      </c>
      <c r="B48" s="73" t="s">
        <v>176</v>
      </c>
      <c r="C48" s="73" t="s">
        <v>166</v>
      </c>
      <c r="D48" s="73" t="s">
        <v>177</v>
      </c>
      <c r="E48" s="73" t="s">
        <v>178</v>
      </c>
      <c r="F48" s="89">
        <v>600.95</v>
      </c>
      <c r="G48" s="73" t="s">
        <v>179</v>
      </c>
      <c r="H48" s="73" t="s">
        <v>119</v>
      </c>
      <c r="I48" s="74" t="s">
        <v>120</v>
      </c>
      <c r="J48" s="73" t="s">
        <v>177</v>
      </c>
      <c r="K48" s="73" t="s">
        <v>142</v>
      </c>
      <c r="L48" s="74" t="s">
        <v>143</v>
      </c>
      <c r="M48" s="74">
        <v>4006</v>
      </c>
      <c r="N48" s="74">
        <v>14756</v>
      </c>
      <c r="O48" s="74"/>
    </row>
    <row r="49" spans="1:15" ht="24.75" customHeight="1">
      <c r="A49" s="73">
        <v>42</v>
      </c>
      <c r="B49" s="73" t="s">
        <v>180</v>
      </c>
      <c r="C49" s="73" t="s">
        <v>166</v>
      </c>
      <c r="D49" s="74" t="s">
        <v>181</v>
      </c>
      <c r="E49" s="73" t="s">
        <v>178</v>
      </c>
      <c r="F49" s="89">
        <v>1400</v>
      </c>
      <c r="G49" s="73" t="s">
        <v>182</v>
      </c>
      <c r="H49" s="73" t="s">
        <v>119</v>
      </c>
      <c r="I49" s="74" t="s">
        <v>120</v>
      </c>
      <c r="J49" s="74" t="s">
        <v>181</v>
      </c>
      <c r="K49" s="73" t="s">
        <v>142</v>
      </c>
      <c r="L49" s="74" t="s">
        <v>143</v>
      </c>
      <c r="M49" s="74">
        <v>4000</v>
      </c>
      <c r="N49" s="74">
        <v>15249</v>
      </c>
      <c r="O49" s="74"/>
    </row>
    <row r="50" spans="1:15" ht="27" customHeight="1">
      <c r="A50" s="73">
        <v>43</v>
      </c>
      <c r="B50" s="73" t="s">
        <v>183</v>
      </c>
      <c r="C50" s="73" t="s">
        <v>166</v>
      </c>
      <c r="D50" s="73" t="s">
        <v>184</v>
      </c>
      <c r="E50" s="73" t="s">
        <v>178</v>
      </c>
      <c r="F50" s="89">
        <v>1400</v>
      </c>
      <c r="G50" s="73" t="s">
        <v>185</v>
      </c>
      <c r="H50" s="73" t="s">
        <v>119</v>
      </c>
      <c r="I50" s="74" t="s">
        <v>120</v>
      </c>
      <c r="J50" s="73" t="s">
        <v>184</v>
      </c>
      <c r="K50" s="73" t="s">
        <v>142</v>
      </c>
      <c r="L50" s="74" t="s">
        <v>143</v>
      </c>
      <c r="M50" s="74">
        <v>18154</v>
      </c>
      <c r="N50" s="74">
        <v>70786</v>
      </c>
      <c r="O50" s="74"/>
    </row>
    <row r="51" spans="1:15" ht="27" customHeight="1">
      <c r="A51" s="73">
        <v>44</v>
      </c>
      <c r="B51" s="73" t="s">
        <v>186</v>
      </c>
      <c r="C51" s="73" t="s">
        <v>166</v>
      </c>
      <c r="D51" s="73" t="s">
        <v>187</v>
      </c>
      <c r="E51" s="73" t="s">
        <v>178</v>
      </c>
      <c r="F51" s="89">
        <v>1600</v>
      </c>
      <c r="G51" s="73" t="s">
        <v>188</v>
      </c>
      <c r="H51" s="73" t="s">
        <v>119</v>
      </c>
      <c r="I51" s="74" t="s">
        <v>120</v>
      </c>
      <c r="J51" s="73" t="s">
        <v>187</v>
      </c>
      <c r="K51" s="73" t="s">
        <v>142</v>
      </c>
      <c r="L51" s="74" t="s">
        <v>143</v>
      </c>
      <c r="M51" s="74">
        <v>15423</v>
      </c>
      <c r="N51" s="74">
        <v>59224</v>
      </c>
      <c r="O51" s="74"/>
    </row>
    <row r="52" spans="1:15" ht="22.5" customHeight="1">
      <c r="A52" s="73">
        <v>45</v>
      </c>
      <c r="B52" s="73" t="s">
        <v>189</v>
      </c>
      <c r="C52" s="73" t="s">
        <v>166</v>
      </c>
      <c r="D52" s="73" t="s">
        <v>190</v>
      </c>
      <c r="E52" s="73" t="s">
        <v>178</v>
      </c>
      <c r="F52" s="89">
        <v>3233.5</v>
      </c>
      <c r="G52" s="73" t="s">
        <v>191</v>
      </c>
      <c r="H52" s="73" t="s">
        <v>119</v>
      </c>
      <c r="I52" s="74" t="s">
        <v>120</v>
      </c>
      <c r="J52" s="73" t="s">
        <v>190</v>
      </c>
      <c r="K52" s="73" t="s">
        <v>142</v>
      </c>
      <c r="L52" s="74" t="s">
        <v>143</v>
      </c>
      <c r="M52" s="74">
        <v>19597</v>
      </c>
      <c r="N52" s="74">
        <v>74666</v>
      </c>
      <c r="O52" s="74"/>
    </row>
    <row r="53" spans="1:15" ht="24.75" customHeight="1">
      <c r="A53" s="73">
        <v>46</v>
      </c>
      <c r="B53" s="73" t="s">
        <v>192</v>
      </c>
      <c r="C53" s="73" t="s">
        <v>166</v>
      </c>
      <c r="D53" s="73" t="s">
        <v>193</v>
      </c>
      <c r="E53" s="73" t="s">
        <v>178</v>
      </c>
      <c r="F53" s="89">
        <v>947.385</v>
      </c>
      <c r="G53" s="73" t="s">
        <v>191</v>
      </c>
      <c r="H53" s="73" t="s">
        <v>119</v>
      </c>
      <c r="I53" s="74" t="s">
        <v>120</v>
      </c>
      <c r="J53" s="73" t="s">
        <v>193</v>
      </c>
      <c r="K53" s="73" t="s">
        <v>142</v>
      </c>
      <c r="L53" s="74" t="s">
        <v>143</v>
      </c>
      <c r="M53" s="74">
        <v>12632</v>
      </c>
      <c r="N53" s="74">
        <v>48758</v>
      </c>
      <c r="O53" s="74"/>
    </row>
    <row r="54" spans="1:15" ht="21.75" customHeight="1">
      <c r="A54" s="73">
        <v>47</v>
      </c>
      <c r="B54" s="73" t="s">
        <v>194</v>
      </c>
      <c r="C54" s="73" t="s">
        <v>166</v>
      </c>
      <c r="D54" s="73" t="s">
        <v>195</v>
      </c>
      <c r="E54" s="73" t="s">
        <v>178</v>
      </c>
      <c r="F54" s="89">
        <v>400</v>
      </c>
      <c r="G54" s="73" t="s">
        <v>196</v>
      </c>
      <c r="H54" s="73" t="s">
        <v>197</v>
      </c>
      <c r="I54" s="74" t="s">
        <v>120</v>
      </c>
      <c r="J54" s="73" t="s">
        <v>195</v>
      </c>
      <c r="K54" s="73" t="s">
        <v>142</v>
      </c>
      <c r="L54" s="74" t="s">
        <v>143</v>
      </c>
      <c r="M54" s="74">
        <v>818</v>
      </c>
      <c r="N54" s="74">
        <v>3151</v>
      </c>
      <c r="O54" s="74"/>
    </row>
    <row r="55" spans="1:15" ht="24" customHeight="1">
      <c r="A55" s="73">
        <v>48</v>
      </c>
      <c r="B55" s="73" t="s">
        <v>198</v>
      </c>
      <c r="C55" s="73" t="s">
        <v>166</v>
      </c>
      <c r="D55" s="73" t="s">
        <v>199</v>
      </c>
      <c r="E55" s="73" t="s">
        <v>178</v>
      </c>
      <c r="F55" s="89">
        <v>500</v>
      </c>
      <c r="G55" s="73" t="s">
        <v>196</v>
      </c>
      <c r="H55" s="73" t="s">
        <v>197</v>
      </c>
      <c r="I55" s="74" t="s">
        <v>120</v>
      </c>
      <c r="J55" s="73" t="s">
        <v>199</v>
      </c>
      <c r="K55" s="73" t="s">
        <v>142</v>
      </c>
      <c r="L55" s="74" t="s">
        <v>143</v>
      </c>
      <c r="M55" s="74">
        <v>3384</v>
      </c>
      <c r="N55" s="74">
        <v>13062</v>
      </c>
      <c r="O55" s="74"/>
    </row>
    <row r="56" spans="1:15" ht="22.5">
      <c r="A56" s="73">
        <v>49</v>
      </c>
      <c r="B56" s="73" t="s">
        <v>200</v>
      </c>
      <c r="C56" s="73" t="s">
        <v>166</v>
      </c>
      <c r="D56" s="73" t="s">
        <v>201</v>
      </c>
      <c r="E56" s="73" t="s">
        <v>178</v>
      </c>
      <c r="F56" s="89">
        <v>200</v>
      </c>
      <c r="G56" s="73" t="s">
        <v>196</v>
      </c>
      <c r="H56" s="73" t="s">
        <v>197</v>
      </c>
      <c r="I56" s="74" t="s">
        <v>120</v>
      </c>
      <c r="J56" s="73" t="s">
        <v>201</v>
      </c>
      <c r="K56" s="73" t="s">
        <v>142</v>
      </c>
      <c r="L56" s="74" t="s">
        <v>143</v>
      </c>
      <c r="M56" s="74">
        <v>538</v>
      </c>
      <c r="N56" s="74">
        <v>2098</v>
      </c>
      <c r="O56" s="74"/>
    </row>
    <row r="57" spans="1:15" ht="22.5">
      <c r="A57" s="73">
        <v>50</v>
      </c>
      <c r="B57" s="73" t="s">
        <v>202</v>
      </c>
      <c r="C57" s="73" t="s">
        <v>166</v>
      </c>
      <c r="D57" s="73" t="s">
        <v>203</v>
      </c>
      <c r="E57" s="73" t="s">
        <v>178</v>
      </c>
      <c r="F57" s="89">
        <v>15</v>
      </c>
      <c r="G57" s="73" t="s">
        <v>204</v>
      </c>
      <c r="H57" s="73" t="s">
        <v>197</v>
      </c>
      <c r="I57" s="74" t="s">
        <v>120</v>
      </c>
      <c r="J57" s="73" t="s">
        <v>203</v>
      </c>
      <c r="K57" s="73" t="s">
        <v>142</v>
      </c>
      <c r="L57" s="74" t="s">
        <v>143</v>
      </c>
      <c r="M57" s="74">
        <v>30</v>
      </c>
      <c r="N57" s="74">
        <v>118</v>
      </c>
      <c r="O57" s="74"/>
    </row>
    <row r="58" spans="1:15" ht="22.5">
      <c r="A58" s="73">
        <v>51</v>
      </c>
      <c r="B58" s="73" t="s">
        <v>205</v>
      </c>
      <c r="C58" s="73" t="s">
        <v>166</v>
      </c>
      <c r="D58" s="73" t="s">
        <v>206</v>
      </c>
      <c r="E58" s="73" t="s">
        <v>178</v>
      </c>
      <c r="F58" s="89">
        <v>25</v>
      </c>
      <c r="G58" s="73" t="s">
        <v>196</v>
      </c>
      <c r="H58" s="73" t="s">
        <v>197</v>
      </c>
      <c r="I58" s="74" t="s">
        <v>120</v>
      </c>
      <c r="J58" s="73" t="s">
        <v>206</v>
      </c>
      <c r="K58" s="73" t="s">
        <v>142</v>
      </c>
      <c r="L58" s="74" t="s">
        <v>143</v>
      </c>
      <c r="M58" s="74">
        <v>265</v>
      </c>
      <c r="N58" s="74">
        <v>1014</v>
      </c>
      <c r="O58" s="74"/>
    </row>
    <row r="59" spans="1:15" ht="22.5">
      <c r="A59" s="73">
        <v>52</v>
      </c>
      <c r="B59" s="73" t="s">
        <v>207</v>
      </c>
      <c r="C59" s="73" t="s">
        <v>166</v>
      </c>
      <c r="D59" s="73" t="s">
        <v>208</v>
      </c>
      <c r="E59" s="73" t="s">
        <v>178</v>
      </c>
      <c r="F59" s="89">
        <v>200</v>
      </c>
      <c r="G59" s="73" t="s">
        <v>188</v>
      </c>
      <c r="H59" s="73" t="s">
        <v>197</v>
      </c>
      <c r="I59" s="74" t="s">
        <v>120</v>
      </c>
      <c r="J59" s="73" t="s">
        <v>208</v>
      </c>
      <c r="K59" s="73" t="s">
        <v>142</v>
      </c>
      <c r="L59" s="74" t="s">
        <v>143</v>
      </c>
      <c r="M59" s="74">
        <v>555</v>
      </c>
      <c r="N59" s="74">
        <v>2196</v>
      </c>
      <c r="O59" s="74"/>
    </row>
    <row r="60" spans="1:15" ht="22.5">
      <c r="A60" s="73">
        <v>53</v>
      </c>
      <c r="B60" s="73" t="s">
        <v>209</v>
      </c>
      <c r="C60" s="73" t="s">
        <v>166</v>
      </c>
      <c r="D60" s="73" t="s">
        <v>210</v>
      </c>
      <c r="E60" s="73" t="s">
        <v>178</v>
      </c>
      <c r="F60" s="89">
        <v>100</v>
      </c>
      <c r="G60" s="73" t="s">
        <v>188</v>
      </c>
      <c r="H60" s="73" t="s">
        <v>197</v>
      </c>
      <c r="I60" s="74" t="s">
        <v>120</v>
      </c>
      <c r="J60" s="73" t="s">
        <v>210</v>
      </c>
      <c r="K60" s="73" t="s">
        <v>142</v>
      </c>
      <c r="L60" s="74" t="s">
        <v>143</v>
      </c>
      <c r="M60" s="74">
        <v>625</v>
      </c>
      <c r="N60" s="74">
        <v>2436</v>
      </c>
      <c r="O60" s="74"/>
    </row>
    <row r="61" spans="1:15" ht="33" customHeight="1">
      <c r="A61" s="73">
        <v>54</v>
      </c>
      <c r="B61" s="73" t="s">
        <v>211</v>
      </c>
      <c r="C61" s="73" t="s">
        <v>166</v>
      </c>
      <c r="D61" s="73" t="s">
        <v>212</v>
      </c>
      <c r="E61" s="73" t="s">
        <v>178</v>
      </c>
      <c r="F61" s="89">
        <v>40</v>
      </c>
      <c r="G61" s="73" t="s">
        <v>213</v>
      </c>
      <c r="H61" s="73" t="s">
        <v>197</v>
      </c>
      <c r="I61" s="74" t="s">
        <v>120</v>
      </c>
      <c r="J61" s="73" t="s">
        <v>212</v>
      </c>
      <c r="K61" s="73" t="s">
        <v>142</v>
      </c>
      <c r="L61" s="74" t="s">
        <v>143</v>
      </c>
      <c r="M61" s="74">
        <v>220</v>
      </c>
      <c r="N61" s="74">
        <v>936</v>
      </c>
      <c r="O61" s="74"/>
    </row>
    <row r="62" spans="1:15" ht="22.5">
      <c r="A62" s="73">
        <v>55</v>
      </c>
      <c r="B62" s="73" t="s">
        <v>214</v>
      </c>
      <c r="C62" s="73" t="s">
        <v>166</v>
      </c>
      <c r="D62" s="73" t="s">
        <v>215</v>
      </c>
      <c r="E62" s="73" t="s">
        <v>178</v>
      </c>
      <c r="F62" s="89">
        <v>100</v>
      </c>
      <c r="G62" s="73" t="s">
        <v>188</v>
      </c>
      <c r="H62" s="73" t="s">
        <v>197</v>
      </c>
      <c r="I62" s="74" t="s">
        <v>120</v>
      </c>
      <c r="J62" s="73" t="s">
        <v>215</v>
      </c>
      <c r="K62" s="73" t="s">
        <v>142</v>
      </c>
      <c r="L62" s="74" t="s">
        <v>143</v>
      </c>
      <c r="M62" s="74">
        <v>1000</v>
      </c>
      <c r="N62" s="74">
        <v>3950</v>
      </c>
      <c r="O62" s="74"/>
    </row>
    <row r="63" spans="1:15" ht="45">
      <c r="A63" s="73">
        <v>56</v>
      </c>
      <c r="B63" s="73" t="s">
        <v>216</v>
      </c>
      <c r="C63" s="73" t="s">
        <v>166</v>
      </c>
      <c r="D63" s="73" t="s">
        <v>217</v>
      </c>
      <c r="E63" s="73" t="s">
        <v>178</v>
      </c>
      <c r="F63" s="89">
        <v>100</v>
      </c>
      <c r="G63" s="73" t="s">
        <v>218</v>
      </c>
      <c r="H63" s="73" t="s">
        <v>197</v>
      </c>
      <c r="I63" s="74" t="s">
        <v>120</v>
      </c>
      <c r="J63" s="73" t="s">
        <v>217</v>
      </c>
      <c r="K63" s="73" t="s">
        <v>142</v>
      </c>
      <c r="L63" s="74" t="s">
        <v>143</v>
      </c>
      <c r="M63" s="74">
        <v>1599</v>
      </c>
      <c r="N63" s="74">
        <v>6124</v>
      </c>
      <c r="O63" s="74"/>
    </row>
    <row r="64" spans="1:15" ht="22.5">
      <c r="A64" s="73">
        <v>57</v>
      </c>
      <c r="B64" s="73" t="s">
        <v>219</v>
      </c>
      <c r="C64" s="73" t="s">
        <v>166</v>
      </c>
      <c r="D64" s="73" t="s">
        <v>220</v>
      </c>
      <c r="E64" s="73" t="s">
        <v>178</v>
      </c>
      <c r="F64" s="89">
        <v>100</v>
      </c>
      <c r="G64" s="73" t="s">
        <v>221</v>
      </c>
      <c r="H64" s="73" t="s">
        <v>197</v>
      </c>
      <c r="I64" s="74" t="s">
        <v>120</v>
      </c>
      <c r="J64" s="73" t="s">
        <v>220</v>
      </c>
      <c r="K64" s="73" t="s">
        <v>142</v>
      </c>
      <c r="L64" s="74" t="s">
        <v>143</v>
      </c>
      <c r="M64" s="74">
        <v>313</v>
      </c>
      <c r="N64" s="74">
        <v>1123</v>
      </c>
      <c r="O64" s="74"/>
    </row>
    <row r="65" spans="1:15" ht="33.75">
      <c r="A65" s="73">
        <v>58</v>
      </c>
      <c r="B65" s="73" t="s">
        <v>222</v>
      </c>
      <c r="C65" s="73" t="s">
        <v>166</v>
      </c>
      <c r="D65" s="73" t="s">
        <v>223</v>
      </c>
      <c r="E65" s="73" t="s">
        <v>224</v>
      </c>
      <c r="F65" s="95">
        <v>100</v>
      </c>
      <c r="G65" s="73" t="s">
        <v>225</v>
      </c>
      <c r="H65" s="73" t="s">
        <v>197</v>
      </c>
      <c r="I65" s="74" t="s">
        <v>120</v>
      </c>
      <c r="J65" s="73" t="s">
        <v>223</v>
      </c>
      <c r="K65" s="73" t="s">
        <v>142</v>
      </c>
      <c r="L65" s="74" t="s">
        <v>143</v>
      </c>
      <c r="M65" s="74">
        <v>200</v>
      </c>
      <c r="N65" s="74">
        <v>780</v>
      </c>
      <c r="O65" s="74"/>
    </row>
    <row r="66" spans="1:15" ht="33.75">
      <c r="A66" s="73">
        <v>59</v>
      </c>
      <c r="B66" s="73" t="s">
        <v>226</v>
      </c>
      <c r="C66" s="73" t="s">
        <v>166</v>
      </c>
      <c r="D66" s="73" t="s">
        <v>227</v>
      </c>
      <c r="E66" s="73" t="s">
        <v>224</v>
      </c>
      <c r="F66" s="95">
        <v>120</v>
      </c>
      <c r="G66" s="73" t="s">
        <v>228</v>
      </c>
      <c r="H66" s="73" t="s">
        <v>197</v>
      </c>
      <c r="I66" s="74" t="s">
        <v>120</v>
      </c>
      <c r="J66" s="73" t="s">
        <v>227</v>
      </c>
      <c r="K66" s="73" t="s">
        <v>142</v>
      </c>
      <c r="L66" s="74" t="s">
        <v>143</v>
      </c>
      <c r="M66" s="74">
        <v>200</v>
      </c>
      <c r="N66" s="74">
        <v>771</v>
      </c>
      <c r="O66" s="74"/>
    </row>
    <row r="67" spans="1:15" ht="22.5">
      <c r="A67" s="73">
        <v>60</v>
      </c>
      <c r="B67" s="73" t="s">
        <v>229</v>
      </c>
      <c r="C67" s="73" t="s">
        <v>166</v>
      </c>
      <c r="D67" s="73" t="s">
        <v>230</v>
      </c>
      <c r="E67" s="73" t="s">
        <v>178</v>
      </c>
      <c r="F67" s="89">
        <v>100</v>
      </c>
      <c r="G67" s="73" t="s">
        <v>231</v>
      </c>
      <c r="H67" s="73" t="s">
        <v>119</v>
      </c>
      <c r="I67" s="74" t="s">
        <v>120</v>
      </c>
      <c r="J67" s="73" t="s">
        <v>230</v>
      </c>
      <c r="K67" s="73" t="s">
        <v>142</v>
      </c>
      <c r="L67" s="74" t="s">
        <v>143</v>
      </c>
      <c r="M67" s="74">
        <v>11256</v>
      </c>
      <c r="N67" s="74">
        <v>42773</v>
      </c>
      <c r="O67" s="74"/>
    </row>
    <row r="68" spans="1:15" ht="22.5">
      <c r="A68" s="73">
        <v>61</v>
      </c>
      <c r="B68" s="73" t="s">
        <v>232</v>
      </c>
      <c r="C68" s="73" t="s">
        <v>166</v>
      </c>
      <c r="D68" s="73" t="s">
        <v>233</v>
      </c>
      <c r="E68" s="73" t="s">
        <v>178</v>
      </c>
      <c r="F68" s="89">
        <v>20</v>
      </c>
      <c r="G68" s="73" t="s">
        <v>234</v>
      </c>
      <c r="H68" s="73" t="s">
        <v>119</v>
      </c>
      <c r="I68" s="74" t="s">
        <v>120</v>
      </c>
      <c r="J68" s="73" t="s">
        <v>233</v>
      </c>
      <c r="K68" s="73" t="s">
        <v>142</v>
      </c>
      <c r="L68" s="74" t="s">
        <v>143</v>
      </c>
      <c r="M68" s="74">
        <v>20</v>
      </c>
      <c r="N68" s="74">
        <v>81</v>
      </c>
      <c r="O68" s="74"/>
    </row>
    <row r="69" spans="1:15" ht="22.5">
      <c r="A69" s="73">
        <v>62</v>
      </c>
      <c r="B69" s="73" t="s">
        <v>235</v>
      </c>
      <c r="C69" s="73" t="s">
        <v>166</v>
      </c>
      <c r="D69" s="73" t="s">
        <v>236</v>
      </c>
      <c r="E69" s="73" t="s">
        <v>178</v>
      </c>
      <c r="F69" s="89">
        <v>90</v>
      </c>
      <c r="G69" s="73" t="s">
        <v>237</v>
      </c>
      <c r="H69" s="73" t="s">
        <v>119</v>
      </c>
      <c r="I69" s="74" t="s">
        <v>120</v>
      </c>
      <c r="J69" s="73" t="s">
        <v>236</v>
      </c>
      <c r="K69" s="73" t="s">
        <v>142</v>
      </c>
      <c r="L69" s="74" t="s">
        <v>143</v>
      </c>
      <c r="M69" s="74">
        <v>942</v>
      </c>
      <c r="N69" s="74">
        <v>3592</v>
      </c>
      <c r="O69" s="74"/>
    </row>
    <row r="70" spans="1:15" ht="22.5">
      <c r="A70" s="73">
        <v>63</v>
      </c>
      <c r="B70" s="73" t="s">
        <v>238</v>
      </c>
      <c r="C70" s="73" t="s">
        <v>166</v>
      </c>
      <c r="D70" s="73" t="s">
        <v>239</v>
      </c>
      <c r="E70" s="73" t="s">
        <v>178</v>
      </c>
      <c r="F70" s="89">
        <v>80</v>
      </c>
      <c r="G70" s="73" t="s">
        <v>240</v>
      </c>
      <c r="H70" s="73" t="s">
        <v>119</v>
      </c>
      <c r="I70" s="74" t="s">
        <v>120</v>
      </c>
      <c r="J70" s="73" t="s">
        <v>239</v>
      </c>
      <c r="K70" s="73" t="s">
        <v>142</v>
      </c>
      <c r="L70" s="74" t="s">
        <v>143</v>
      </c>
      <c r="M70" s="74">
        <v>200</v>
      </c>
      <c r="N70" s="74">
        <v>776</v>
      </c>
      <c r="O70" s="74"/>
    </row>
    <row r="71" spans="1:15" ht="22.5">
      <c r="A71" s="73">
        <v>64</v>
      </c>
      <c r="B71" s="73" t="s">
        <v>241</v>
      </c>
      <c r="C71" s="73" t="s">
        <v>166</v>
      </c>
      <c r="D71" s="73" t="s">
        <v>242</v>
      </c>
      <c r="E71" s="73" t="s">
        <v>178</v>
      </c>
      <c r="F71" s="89">
        <v>200</v>
      </c>
      <c r="G71" s="73" t="s">
        <v>169</v>
      </c>
      <c r="H71" s="73" t="s">
        <v>119</v>
      </c>
      <c r="I71" s="74" t="s">
        <v>120</v>
      </c>
      <c r="J71" s="73" t="s">
        <v>242</v>
      </c>
      <c r="K71" s="73" t="s">
        <v>142</v>
      </c>
      <c r="L71" s="74" t="s">
        <v>143</v>
      </c>
      <c r="M71" s="74">
        <v>158</v>
      </c>
      <c r="N71" s="74">
        <v>614</v>
      </c>
      <c r="O71" s="74"/>
    </row>
    <row r="72" spans="1:15" ht="22.5">
      <c r="A72" s="73">
        <v>65</v>
      </c>
      <c r="B72" s="73" t="s">
        <v>243</v>
      </c>
      <c r="C72" s="73" t="s">
        <v>166</v>
      </c>
      <c r="D72" s="74" t="s">
        <v>244</v>
      </c>
      <c r="E72" s="73" t="s">
        <v>224</v>
      </c>
      <c r="F72" s="95">
        <v>2020</v>
      </c>
      <c r="G72" s="73" t="s">
        <v>245</v>
      </c>
      <c r="H72" s="73" t="s">
        <v>119</v>
      </c>
      <c r="I72" s="74" t="s">
        <v>120</v>
      </c>
      <c r="J72" s="74" t="s">
        <v>244</v>
      </c>
      <c r="K72" s="73" t="s">
        <v>142</v>
      </c>
      <c r="L72" s="74" t="s">
        <v>143</v>
      </c>
      <c r="M72" s="74">
        <v>13000</v>
      </c>
      <c r="N72" s="74">
        <v>49412</v>
      </c>
      <c r="O72" s="74"/>
    </row>
    <row r="73" spans="1:15" ht="22.5">
      <c r="A73" s="73">
        <v>66</v>
      </c>
      <c r="B73" s="73" t="s">
        <v>246</v>
      </c>
      <c r="C73" s="73" t="s">
        <v>166</v>
      </c>
      <c r="D73" s="74" t="s">
        <v>247</v>
      </c>
      <c r="E73" s="73" t="s">
        <v>224</v>
      </c>
      <c r="F73" s="95">
        <v>210</v>
      </c>
      <c r="G73" s="73" t="s">
        <v>248</v>
      </c>
      <c r="H73" s="73" t="s">
        <v>119</v>
      </c>
      <c r="I73" s="74" t="s">
        <v>120</v>
      </c>
      <c r="J73" s="74" t="s">
        <v>247</v>
      </c>
      <c r="K73" s="73" t="s">
        <v>142</v>
      </c>
      <c r="L73" s="74" t="s">
        <v>143</v>
      </c>
      <c r="M73" s="74">
        <v>2000</v>
      </c>
      <c r="N73" s="74">
        <v>7747</v>
      </c>
      <c r="O73" s="74"/>
    </row>
    <row r="74" spans="1:15" ht="78.75">
      <c r="A74" s="73">
        <v>67</v>
      </c>
      <c r="B74" s="73" t="s">
        <v>249</v>
      </c>
      <c r="C74" s="73" t="s">
        <v>166</v>
      </c>
      <c r="D74" s="73" t="s">
        <v>250</v>
      </c>
      <c r="E74" s="73" t="s">
        <v>224</v>
      </c>
      <c r="F74" s="95">
        <v>640</v>
      </c>
      <c r="G74" s="73" t="s">
        <v>251</v>
      </c>
      <c r="H74" s="73" t="s">
        <v>135</v>
      </c>
      <c r="I74" s="74" t="s">
        <v>120</v>
      </c>
      <c r="J74" s="73" t="s">
        <v>250</v>
      </c>
      <c r="K74" s="73" t="s">
        <v>142</v>
      </c>
      <c r="L74" s="74" t="s">
        <v>143</v>
      </c>
      <c r="M74" s="74">
        <v>11000</v>
      </c>
      <c r="N74" s="74">
        <v>41000</v>
      </c>
      <c r="O74" s="74"/>
    </row>
    <row r="75" spans="1:15" ht="22.5">
      <c r="A75" s="73">
        <v>68</v>
      </c>
      <c r="B75" s="73" t="s">
        <v>252</v>
      </c>
      <c r="C75" s="73" t="s">
        <v>166</v>
      </c>
      <c r="D75" s="74" t="s">
        <v>253</v>
      </c>
      <c r="E75" s="73" t="s">
        <v>224</v>
      </c>
      <c r="F75" s="95">
        <v>1500</v>
      </c>
      <c r="G75" s="73" t="s">
        <v>254</v>
      </c>
      <c r="H75" s="73" t="s">
        <v>119</v>
      </c>
      <c r="I75" s="74" t="s">
        <v>255</v>
      </c>
      <c r="J75" s="74" t="s">
        <v>253</v>
      </c>
      <c r="K75" s="73" t="s">
        <v>142</v>
      </c>
      <c r="L75" s="74" t="s">
        <v>143</v>
      </c>
      <c r="M75" s="74">
        <v>4692</v>
      </c>
      <c r="N75" s="74">
        <v>17948</v>
      </c>
      <c r="O75" s="74"/>
    </row>
    <row r="76" spans="1:15" ht="33.75">
      <c r="A76" s="73">
        <v>69</v>
      </c>
      <c r="B76" s="73" t="s">
        <v>256</v>
      </c>
      <c r="C76" s="73" t="s">
        <v>166</v>
      </c>
      <c r="D76" s="73" t="s">
        <v>257</v>
      </c>
      <c r="E76" s="73" t="s">
        <v>258</v>
      </c>
      <c r="F76" s="89">
        <v>21</v>
      </c>
      <c r="G76" s="73" t="s">
        <v>259</v>
      </c>
      <c r="H76" s="73" t="s">
        <v>119</v>
      </c>
      <c r="I76" s="74" t="s">
        <v>255</v>
      </c>
      <c r="J76" s="73" t="s">
        <v>257</v>
      </c>
      <c r="K76" s="73" t="s">
        <v>142</v>
      </c>
      <c r="L76" s="74" t="s">
        <v>143</v>
      </c>
      <c r="M76" s="74">
        <v>700</v>
      </c>
      <c r="N76" s="74">
        <v>700</v>
      </c>
      <c r="O76" s="74"/>
    </row>
    <row r="77" spans="1:15" ht="22.5">
      <c r="A77" s="73">
        <v>70</v>
      </c>
      <c r="B77" s="73" t="s">
        <v>260</v>
      </c>
      <c r="C77" s="73"/>
      <c r="D77" s="73" t="s">
        <v>261</v>
      </c>
      <c r="E77" s="73" t="s">
        <v>178</v>
      </c>
      <c r="F77" s="89">
        <v>1600</v>
      </c>
      <c r="G77" s="73"/>
      <c r="H77" s="73" t="s">
        <v>119</v>
      </c>
      <c r="I77" s="73" t="s">
        <v>262</v>
      </c>
      <c r="J77" s="73" t="s">
        <v>261</v>
      </c>
      <c r="K77" s="73" t="s">
        <v>142</v>
      </c>
      <c r="L77" s="74" t="s">
        <v>143</v>
      </c>
      <c r="M77" s="74">
        <v>1600</v>
      </c>
      <c r="N77" s="74">
        <v>7862</v>
      </c>
      <c r="O77" s="74"/>
    </row>
    <row r="78" spans="1:15" ht="45">
      <c r="A78" s="85">
        <v>71</v>
      </c>
      <c r="B78" s="86" t="s">
        <v>263</v>
      </c>
      <c r="C78" s="86" t="s">
        <v>166</v>
      </c>
      <c r="D78" s="86" t="s">
        <v>264</v>
      </c>
      <c r="E78" s="86" t="s">
        <v>27</v>
      </c>
      <c r="F78" s="125">
        <v>80</v>
      </c>
      <c r="G78" s="86"/>
      <c r="H78" s="85" t="s">
        <v>119</v>
      </c>
      <c r="I78" s="120" t="s">
        <v>265</v>
      </c>
      <c r="J78" s="86" t="s">
        <v>264</v>
      </c>
      <c r="K78" s="85" t="s">
        <v>30</v>
      </c>
      <c r="L78" s="84" t="s">
        <v>31</v>
      </c>
      <c r="M78" s="120">
        <v>42</v>
      </c>
      <c r="N78" s="120">
        <v>205</v>
      </c>
      <c r="O78" s="86" t="s">
        <v>23</v>
      </c>
    </row>
    <row r="79" spans="1:15" ht="45">
      <c r="A79" s="85">
        <v>72</v>
      </c>
      <c r="B79" s="86" t="s">
        <v>266</v>
      </c>
      <c r="C79" s="86" t="s">
        <v>166</v>
      </c>
      <c r="D79" s="86" t="s">
        <v>267</v>
      </c>
      <c r="E79" s="86" t="s">
        <v>27</v>
      </c>
      <c r="F79" s="125">
        <v>40</v>
      </c>
      <c r="G79" s="86"/>
      <c r="H79" s="85" t="s">
        <v>119</v>
      </c>
      <c r="I79" s="120" t="s">
        <v>268</v>
      </c>
      <c r="J79" s="86" t="s">
        <v>267</v>
      </c>
      <c r="K79" s="85" t="s">
        <v>30</v>
      </c>
      <c r="L79" s="84" t="s">
        <v>31</v>
      </c>
      <c r="M79" s="120">
        <v>33</v>
      </c>
      <c r="N79" s="120">
        <v>163</v>
      </c>
      <c r="O79" s="86" t="s">
        <v>23</v>
      </c>
    </row>
    <row r="80" spans="1:15" ht="45">
      <c r="A80" s="85">
        <v>73</v>
      </c>
      <c r="B80" s="86" t="s">
        <v>269</v>
      </c>
      <c r="C80" s="86" t="s">
        <v>166</v>
      </c>
      <c r="D80" s="86" t="s">
        <v>270</v>
      </c>
      <c r="E80" s="86" t="s">
        <v>27</v>
      </c>
      <c r="F80" s="125">
        <v>40</v>
      </c>
      <c r="G80" s="86"/>
      <c r="H80" s="85" t="s">
        <v>119</v>
      </c>
      <c r="I80" s="120" t="s">
        <v>35</v>
      </c>
      <c r="J80" s="86" t="s">
        <v>270</v>
      </c>
      <c r="K80" s="85" t="s">
        <v>30</v>
      </c>
      <c r="L80" s="84" t="s">
        <v>31</v>
      </c>
      <c r="M80" s="120">
        <v>27</v>
      </c>
      <c r="N80" s="120">
        <v>131</v>
      </c>
      <c r="O80" s="86" t="s">
        <v>23</v>
      </c>
    </row>
    <row r="81" spans="1:15" ht="33.75">
      <c r="A81" s="85">
        <v>74</v>
      </c>
      <c r="B81" s="86" t="s">
        <v>271</v>
      </c>
      <c r="C81" s="86" t="s">
        <v>166</v>
      </c>
      <c r="D81" s="86" t="s">
        <v>272</v>
      </c>
      <c r="E81" s="86" t="s">
        <v>27</v>
      </c>
      <c r="F81" s="125">
        <v>40</v>
      </c>
      <c r="G81" s="86"/>
      <c r="H81" s="85" t="s">
        <v>119</v>
      </c>
      <c r="I81" s="120" t="s">
        <v>39</v>
      </c>
      <c r="J81" s="86" t="s">
        <v>272</v>
      </c>
      <c r="K81" s="85" t="s">
        <v>30</v>
      </c>
      <c r="L81" s="84" t="s">
        <v>31</v>
      </c>
      <c r="M81" s="120">
        <v>18</v>
      </c>
      <c r="N81" s="120">
        <v>88</v>
      </c>
      <c r="O81" s="86" t="s">
        <v>23</v>
      </c>
    </row>
    <row r="82" spans="1:15" ht="78.75">
      <c r="A82" s="73">
        <v>75</v>
      </c>
      <c r="B82" s="85" t="s">
        <v>273</v>
      </c>
      <c r="C82" s="86" t="s">
        <v>166</v>
      </c>
      <c r="D82" s="85" t="s">
        <v>274</v>
      </c>
      <c r="E82" s="85" t="s">
        <v>275</v>
      </c>
      <c r="F82" s="87">
        <v>65</v>
      </c>
      <c r="G82" s="85"/>
      <c r="H82" s="85" t="s">
        <v>119</v>
      </c>
      <c r="I82" s="85" t="s">
        <v>276</v>
      </c>
      <c r="J82" s="85" t="s">
        <v>277</v>
      </c>
      <c r="K82" s="85" t="s">
        <v>278</v>
      </c>
      <c r="L82" s="85" t="s">
        <v>279</v>
      </c>
      <c r="M82" s="85"/>
      <c r="N82" s="85"/>
      <c r="O82" s="85" t="s">
        <v>280</v>
      </c>
    </row>
    <row r="83" spans="1:15" ht="90">
      <c r="A83" s="73">
        <v>76</v>
      </c>
      <c r="B83" s="85" t="s">
        <v>281</v>
      </c>
      <c r="C83" s="86" t="s">
        <v>166</v>
      </c>
      <c r="D83" s="85" t="s">
        <v>282</v>
      </c>
      <c r="E83" s="85" t="s">
        <v>283</v>
      </c>
      <c r="F83" s="87">
        <v>200</v>
      </c>
      <c r="G83" s="85"/>
      <c r="H83" s="85" t="s">
        <v>119</v>
      </c>
      <c r="I83" s="85" t="s">
        <v>284</v>
      </c>
      <c r="J83" s="85" t="s">
        <v>285</v>
      </c>
      <c r="K83" s="85" t="s">
        <v>278</v>
      </c>
      <c r="L83" s="85" t="s">
        <v>279</v>
      </c>
      <c r="M83" s="85"/>
      <c r="N83" s="85"/>
      <c r="O83" s="85" t="s">
        <v>283</v>
      </c>
    </row>
    <row r="84" spans="1:15" ht="78.75">
      <c r="A84" s="73">
        <v>77</v>
      </c>
      <c r="B84" s="85" t="s">
        <v>286</v>
      </c>
      <c r="C84" s="86" t="s">
        <v>166</v>
      </c>
      <c r="D84" s="85" t="s">
        <v>287</v>
      </c>
      <c r="E84" s="85" t="s">
        <v>288</v>
      </c>
      <c r="F84" s="87">
        <v>400</v>
      </c>
      <c r="G84" s="85"/>
      <c r="H84" s="85" t="s">
        <v>119</v>
      </c>
      <c r="I84" s="85" t="s">
        <v>289</v>
      </c>
      <c r="J84" s="85" t="s">
        <v>287</v>
      </c>
      <c r="K84" s="85" t="s">
        <v>278</v>
      </c>
      <c r="L84" s="85" t="s">
        <v>279</v>
      </c>
      <c r="M84" s="85"/>
      <c r="N84" s="85"/>
      <c r="O84" s="85"/>
    </row>
    <row r="85" spans="1:15" ht="45">
      <c r="A85" s="73">
        <v>78</v>
      </c>
      <c r="B85" s="85" t="s">
        <v>290</v>
      </c>
      <c r="C85" s="86" t="s">
        <v>166</v>
      </c>
      <c r="D85" s="85" t="s">
        <v>291</v>
      </c>
      <c r="E85" s="85" t="s">
        <v>288</v>
      </c>
      <c r="F85" s="87">
        <v>180</v>
      </c>
      <c r="G85" s="85"/>
      <c r="H85" s="85" t="s">
        <v>119</v>
      </c>
      <c r="I85" s="85" t="s">
        <v>292</v>
      </c>
      <c r="J85" s="85" t="s">
        <v>291</v>
      </c>
      <c r="K85" s="85" t="s">
        <v>278</v>
      </c>
      <c r="L85" s="85" t="s">
        <v>279</v>
      </c>
      <c r="M85" s="85"/>
      <c r="N85" s="85"/>
      <c r="O85" s="85"/>
    </row>
    <row r="86" spans="1:15" ht="78.75">
      <c r="A86" s="73">
        <v>79</v>
      </c>
      <c r="B86" s="85" t="s">
        <v>293</v>
      </c>
      <c r="C86" s="86" t="s">
        <v>166</v>
      </c>
      <c r="D86" s="85" t="s">
        <v>294</v>
      </c>
      <c r="E86" s="85" t="s">
        <v>288</v>
      </c>
      <c r="F86" s="87">
        <v>66</v>
      </c>
      <c r="G86" s="85"/>
      <c r="H86" s="85" t="s">
        <v>119</v>
      </c>
      <c r="I86" s="85" t="s">
        <v>295</v>
      </c>
      <c r="J86" s="85" t="s">
        <v>296</v>
      </c>
      <c r="K86" s="85" t="s">
        <v>278</v>
      </c>
      <c r="L86" s="85" t="s">
        <v>279</v>
      </c>
      <c r="M86" s="85"/>
      <c r="N86" s="85"/>
      <c r="O86" s="85"/>
    </row>
    <row r="87" spans="1:15" ht="78.75">
      <c r="A87" s="73">
        <v>80</v>
      </c>
      <c r="B87" s="85" t="s">
        <v>297</v>
      </c>
      <c r="C87" s="86" t="s">
        <v>166</v>
      </c>
      <c r="D87" s="85" t="s">
        <v>298</v>
      </c>
      <c r="E87" s="85" t="s">
        <v>288</v>
      </c>
      <c r="F87" s="87">
        <v>60.4</v>
      </c>
      <c r="G87" s="85"/>
      <c r="H87" s="85" t="s">
        <v>119</v>
      </c>
      <c r="I87" s="85" t="s">
        <v>299</v>
      </c>
      <c r="J87" s="85" t="s">
        <v>298</v>
      </c>
      <c r="K87" s="85" t="s">
        <v>278</v>
      </c>
      <c r="L87" s="85" t="s">
        <v>279</v>
      </c>
      <c r="M87" s="85"/>
      <c r="N87" s="85"/>
      <c r="O87" s="85"/>
    </row>
    <row r="88" spans="1:15" ht="56.25">
      <c r="A88" s="73">
        <v>81</v>
      </c>
      <c r="B88" s="85" t="s">
        <v>300</v>
      </c>
      <c r="C88" s="86" t="s">
        <v>166</v>
      </c>
      <c r="D88" s="85" t="s">
        <v>301</v>
      </c>
      <c r="E88" s="85" t="s">
        <v>288</v>
      </c>
      <c r="F88" s="87">
        <v>160</v>
      </c>
      <c r="G88" s="85"/>
      <c r="H88" s="85" t="s">
        <v>119</v>
      </c>
      <c r="I88" s="85" t="s">
        <v>302</v>
      </c>
      <c r="J88" s="85" t="s">
        <v>301</v>
      </c>
      <c r="K88" s="85" t="s">
        <v>278</v>
      </c>
      <c r="L88" s="85" t="s">
        <v>279</v>
      </c>
      <c r="M88" s="85"/>
      <c r="N88" s="85"/>
      <c r="O88" s="85"/>
    </row>
    <row r="89" spans="1:15" ht="56.25">
      <c r="A89" s="73">
        <v>82</v>
      </c>
      <c r="B89" s="73" t="s">
        <v>303</v>
      </c>
      <c r="C89" s="24" t="s">
        <v>166</v>
      </c>
      <c r="D89" s="73" t="s">
        <v>304</v>
      </c>
      <c r="E89" s="73" t="s">
        <v>178</v>
      </c>
      <c r="F89" s="89">
        <v>2610</v>
      </c>
      <c r="G89" s="126">
        <v>0.0435</v>
      </c>
      <c r="H89" s="73" t="s">
        <v>119</v>
      </c>
      <c r="I89" s="73" t="s">
        <v>305</v>
      </c>
      <c r="J89" s="73" t="s">
        <v>306</v>
      </c>
      <c r="K89" s="73" t="s">
        <v>307</v>
      </c>
      <c r="L89" s="73" t="s">
        <v>308</v>
      </c>
      <c r="M89" s="73">
        <v>22031</v>
      </c>
      <c r="N89" s="73">
        <v>85112</v>
      </c>
      <c r="O89" s="74"/>
    </row>
    <row r="90" spans="1:15" ht="22.5">
      <c r="A90" s="73">
        <v>83</v>
      </c>
      <c r="B90" s="73" t="s">
        <v>309</v>
      </c>
      <c r="C90" s="24" t="s">
        <v>166</v>
      </c>
      <c r="D90" s="73" t="s">
        <v>310</v>
      </c>
      <c r="E90" s="73" t="s">
        <v>311</v>
      </c>
      <c r="F90" s="89">
        <v>421.8</v>
      </c>
      <c r="G90" s="126">
        <v>0.0475</v>
      </c>
      <c r="H90" s="73" t="s">
        <v>119</v>
      </c>
      <c r="I90" s="73" t="s">
        <v>312</v>
      </c>
      <c r="J90" s="73" t="s">
        <v>310</v>
      </c>
      <c r="K90" s="73" t="s">
        <v>307</v>
      </c>
      <c r="L90" s="73" t="s">
        <v>308</v>
      </c>
      <c r="M90" s="73">
        <v>1776</v>
      </c>
      <c r="N90" s="73">
        <v>6861</v>
      </c>
      <c r="O90" s="74"/>
    </row>
    <row r="91" spans="1:15" ht="56.25">
      <c r="A91" s="73">
        <v>84</v>
      </c>
      <c r="B91" s="73" t="s">
        <v>313</v>
      </c>
      <c r="C91" s="24" t="s">
        <v>166</v>
      </c>
      <c r="D91" s="73" t="s">
        <v>314</v>
      </c>
      <c r="E91" s="73" t="s">
        <v>311</v>
      </c>
      <c r="F91" s="89">
        <v>200</v>
      </c>
      <c r="G91" s="73"/>
      <c r="H91" s="73" t="s">
        <v>119</v>
      </c>
      <c r="I91" s="73" t="s">
        <v>315</v>
      </c>
      <c r="J91" s="73" t="s">
        <v>314</v>
      </c>
      <c r="K91" s="73" t="s">
        <v>307</v>
      </c>
      <c r="L91" s="73" t="s">
        <v>308</v>
      </c>
      <c r="M91" s="73"/>
      <c r="N91" s="73"/>
      <c r="O91" s="74"/>
    </row>
    <row r="92" spans="1:15" ht="22.5">
      <c r="A92" s="73">
        <v>85</v>
      </c>
      <c r="B92" s="73" t="s">
        <v>316</v>
      </c>
      <c r="C92" s="24" t="s">
        <v>166</v>
      </c>
      <c r="D92" s="73" t="s">
        <v>317</v>
      </c>
      <c r="E92" s="73" t="s">
        <v>224</v>
      </c>
      <c r="F92" s="89">
        <v>100</v>
      </c>
      <c r="G92" s="73"/>
      <c r="H92" s="73" t="s">
        <v>119</v>
      </c>
      <c r="I92" s="73"/>
      <c r="J92" s="73" t="s">
        <v>317</v>
      </c>
      <c r="K92" s="73" t="s">
        <v>142</v>
      </c>
      <c r="L92" s="74" t="s">
        <v>143</v>
      </c>
      <c r="M92" s="73"/>
      <c r="N92" s="73"/>
      <c r="O92" s="74"/>
    </row>
    <row r="93" spans="1:15" ht="40.5" customHeight="1">
      <c r="A93" s="73">
        <v>86</v>
      </c>
      <c r="B93" s="73" t="s">
        <v>318</v>
      </c>
      <c r="C93" s="24" t="s">
        <v>166</v>
      </c>
      <c r="D93" s="73" t="s">
        <v>319</v>
      </c>
      <c r="E93" s="73" t="s">
        <v>311</v>
      </c>
      <c r="F93" s="89">
        <v>1000</v>
      </c>
      <c r="G93" s="73"/>
      <c r="H93" s="73" t="s">
        <v>119</v>
      </c>
      <c r="I93" s="73" t="s">
        <v>120</v>
      </c>
      <c r="J93" s="129" t="s">
        <v>319</v>
      </c>
      <c r="K93" s="73" t="s">
        <v>320</v>
      </c>
      <c r="L93" s="73" t="s">
        <v>321</v>
      </c>
      <c r="M93" s="73"/>
      <c r="N93" s="73"/>
      <c r="O93" s="73"/>
    </row>
    <row r="94" spans="1:15" ht="30" customHeight="1">
      <c r="A94" s="73">
        <v>87</v>
      </c>
      <c r="B94" s="73" t="s">
        <v>322</v>
      </c>
      <c r="C94" s="24" t="s">
        <v>166</v>
      </c>
      <c r="D94" s="62" t="s">
        <v>323</v>
      </c>
      <c r="E94" s="73" t="s">
        <v>324</v>
      </c>
      <c r="F94" s="89">
        <v>124</v>
      </c>
      <c r="G94" s="73"/>
      <c r="H94" s="73" t="s">
        <v>119</v>
      </c>
      <c r="I94" s="73"/>
      <c r="J94" s="62" t="s">
        <v>323</v>
      </c>
      <c r="K94" s="73" t="s">
        <v>307</v>
      </c>
      <c r="L94" s="73" t="s">
        <v>308</v>
      </c>
      <c r="M94" s="73"/>
      <c r="N94" s="73"/>
      <c r="O94" s="73"/>
    </row>
    <row r="95" spans="1:15" ht="33.75">
      <c r="A95" s="73">
        <v>88</v>
      </c>
      <c r="B95" s="57" t="s">
        <v>325</v>
      </c>
      <c r="C95" s="24" t="s">
        <v>166</v>
      </c>
      <c r="D95" s="58" t="s">
        <v>326</v>
      </c>
      <c r="E95" s="59" t="s">
        <v>146</v>
      </c>
      <c r="F95" s="60">
        <v>44</v>
      </c>
      <c r="G95" s="59" t="s">
        <v>23</v>
      </c>
      <c r="H95" s="73" t="s">
        <v>119</v>
      </c>
      <c r="I95" s="59" t="s">
        <v>327</v>
      </c>
      <c r="J95" s="58" t="s">
        <v>326</v>
      </c>
      <c r="K95" s="74" t="s">
        <v>149</v>
      </c>
      <c r="L95" s="59" t="s">
        <v>150</v>
      </c>
      <c r="M95" s="71"/>
      <c r="N95" s="71"/>
      <c r="O95" s="65"/>
    </row>
    <row r="96" spans="1:15" ht="18" customHeight="1">
      <c r="A96" s="110" t="s">
        <v>328</v>
      </c>
      <c r="B96" s="110"/>
      <c r="C96" s="110"/>
      <c r="D96" s="78" t="s">
        <v>329</v>
      </c>
      <c r="E96" s="111"/>
      <c r="F96" s="89">
        <f>SUM(F97:F107)</f>
        <v>13714.66</v>
      </c>
      <c r="G96" s="111"/>
      <c r="H96" s="73"/>
      <c r="I96" s="123"/>
      <c r="J96" s="74"/>
      <c r="K96" s="123"/>
      <c r="L96" s="123"/>
      <c r="M96" s="74"/>
      <c r="N96" s="74"/>
      <c r="O96" s="124"/>
    </row>
    <row r="97" spans="1:15" ht="56.25">
      <c r="A97" s="74">
        <v>89</v>
      </c>
      <c r="B97" s="85" t="s">
        <v>330</v>
      </c>
      <c r="C97" s="85" t="s">
        <v>330</v>
      </c>
      <c r="D97" s="85" t="s">
        <v>331</v>
      </c>
      <c r="E97" s="85" t="s">
        <v>311</v>
      </c>
      <c r="F97" s="87">
        <v>744.74</v>
      </c>
      <c r="G97" s="85" t="s">
        <v>332</v>
      </c>
      <c r="H97" s="85" t="s">
        <v>333</v>
      </c>
      <c r="I97" s="85" t="s">
        <v>305</v>
      </c>
      <c r="J97" s="85" t="s">
        <v>334</v>
      </c>
      <c r="K97" s="85" t="s">
        <v>307</v>
      </c>
      <c r="L97" s="85" t="s">
        <v>308</v>
      </c>
      <c r="M97" s="85">
        <v>27539</v>
      </c>
      <c r="N97" s="85">
        <v>106391</v>
      </c>
      <c r="O97" s="84"/>
    </row>
    <row r="98" spans="1:15" ht="56.25">
      <c r="A98" s="74">
        <v>90</v>
      </c>
      <c r="B98" s="85" t="s">
        <v>335</v>
      </c>
      <c r="C98" s="85" t="s">
        <v>330</v>
      </c>
      <c r="D98" s="85" t="s">
        <v>336</v>
      </c>
      <c r="E98" s="85" t="s">
        <v>311</v>
      </c>
      <c r="F98" s="87">
        <v>1256.92</v>
      </c>
      <c r="G98" s="85"/>
      <c r="H98" s="85" t="s">
        <v>333</v>
      </c>
      <c r="I98" s="85" t="s">
        <v>305</v>
      </c>
      <c r="J98" s="85" t="s">
        <v>336</v>
      </c>
      <c r="K98" s="85" t="s">
        <v>307</v>
      </c>
      <c r="L98" s="85" t="s">
        <v>308</v>
      </c>
      <c r="M98" s="85">
        <v>27539</v>
      </c>
      <c r="N98" s="85">
        <v>106391</v>
      </c>
      <c r="O98" s="84"/>
    </row>
    <row r="99" spans="1:15" ht="33.75">
      <c r="A99" s="74">
        <v>91</v>
      </c>
      <c r="B99" s="47" t="s">
        <v>337</v>
      </c>
      <c r="C99" s="47" t="s">
        <v>159</v>
      </c>
      <c r="D99" s="47" t="s">
        <v>338</v>
      </c>
      <c r="E99" s="47" t="s">
        <v>339</v>
      </c>
      <c r="F99" s="48">
        <v>350</v>
      </c>
      <c r="G99" s="73">
        <v>1000</v>
      </c>
      <c r="H99" s="73" t="s">
        <v>333</v>
      </c>
      <c r="I99" s="47" t="s">
        <v>120</v>
      </c>
      <c r="J99" s="47" t="s">
        <v>338</v>
      </c>
      <c r="K99" s="47" t="s">
        <v>340</v>
      </c>
      <c r="L99" s="47" t="s">
        <v>341</v>
      </c>
      <c r="M99" s="65">
        <v>4800</v>
      </c>
      <c r="N99" s="65">
        <v>4800</v>
      </c>
      <c r="O99" s="74"/>
    </row>
    <row r="100" spans="1:15" ht="40.5" customHeight="1">
      <c r="A100" s="74">
        <v>92</v>
      </c>
      <c r="B100" s="47" t="s">
        <v>342</v>
      </c>
      <c r="C100" s="47"/>
      <c r="D100" s="47" t="s">
        <v>343</v>
      </c>
      <c r="E100" s="47" t="s">
        <v>339</v>
      </c>
      <c r="F100" s="48">
        <v>900</v>
      </c>
      <c r="G100" s="73" t="s">
        <v>344</v>
      </c>
      <c r="H100" s="73" t="s">
        <v>333</v>
      </c>
      <c r="I100" s="47" t="s">
        <v>120</v>
      </c>
      <c r="J100" s="47" t="s">
        <v>343</v>
      </c>
      <c r="K100" s="47" t="s">
        <v>345</v>
      </c>
      <c r="L100" s="47" t="s">
        <v>346</v>
      </c>
      <c r="M100" s="65">
        <v>9000</v>
      </c>
      <c r="N100" s="65">
        <v>9000</v>
      </c>
      <c r="O100" s="74"/>
    </row>
    <row r="101" spans="1:15" ht="33.75">
      <c r="A101" s="74">
        <v>93</v>
      </c>
      <c r="B101" s="127" t="s">
        <v>347</v>
      </c>
      <c r="C101" s="47" t="s">
        <v>159</v>
      </c>
      <c r="D101" s="47" t="s">
        <v>348</v>
      </c>
      <c r="E101" s="47" t="s">
        <v>339</v>
      </c>
      <c r="F101" s="48">
        <v>1100</v>
      </c>
      <c r="G101" s="47" t="s">
        <v>349</v>
      </c>
      <c r="H101" s="73" t="s">
        <v>333</v>
      </c>
      <c r="I101" s="47" t="s">
        <v>120</v>
      </c>
      <c r="J101" s="47" t="s">
        <v>348</v>
      </c>
      <c r="K101" s="47" t="s">
        <v>340</v>
      </c>
      <c r="L101" s="47" t="s">
        <v>341</v>
      </c>
      <c r="M101" s="65">
        <v>3000</v>
      </c>
      <c r="N101" s="65">
        <v>3000</v>
      </c>
      <c r="O101" s="74"/>
    </row>
    <row r="102" spans="1:15" ht="33.75">
      <c r="A102" s="74">
        <v>94</v>
      </c>
      <c r="B102" s="127" t="s">
        <v>350</v>
      </c>
      <c r="C102" s="47" t="s">
        <v>159</v>
      </c>
      <c r="D102" s="47" t="s">
        <v>351</v>
      </c>
      <c r="E102" s="47" t="s">
        <v>339</v>
      </c>
      <c r="F102" s="48">
        <v>52</v>
      </c>
      <c r="G102" s="47">
        <v>1000</v>
      </c>
      <c r="H102" s="73" t="s">
        <v>333</v>
      </c>
      <c r="I102" s="47" t="s">
        <v>120</v>
      </c>
      <c r="J102" s="47" t="s">
        <v>351</v>
      </c>
      <c r="K102" s="47" t="s">
        <v>340</v>
      </c>
      <c r="L102" s="47" t="s">
        <v>341</v>
      </c>
      <c r="M102" s="65">
        <v>520</v>
      </c>
      <c r="N102" s="65">
        <v>520</v>
      </c>
      <c r="O102" s="74"/>
    </row>
    <row r="103" spans="1:15" ht="33.75">
      <c r="A103" s="74">
        <v>95</v>
      </c>
      <c r="B103" s="47" t="s">
        <v>352</v>
      </c>
      <c r="C103" s="47" t="s">
        <v>159</v>
      </c>
      <c r="D103" s="47" t="s">
        <v>353</v>
      </c>
      <c r="E103" s="47" t="s">
        <v>130</v>
      </c>
      <c r="F103" s="48">
        <v>750</v>
      </c>
      <c r="G103" s="47">
        <v>3000</v>
      </c>
      <c r="H103" s="73" t="s">
        <v>333</v>
      </c>
      <c r="I103" s="47" t="s">
        <v>120</v>
      </c>
      <c r="J103" s="47" t="s">
        <v>353</v>
      </c>
      <c r="K103" s="47" t="s">
        <v>307</v>
      </c>
      <c r="L103" s="47" t="s">
        <v>354</v>
      </c>
      <c r="M103" s="65">
        <v>2350</v>
      </c>
      <c r="N103" s="65">
        <v>2350</v>
      </c>
      <c r="O103" s="74"/>
    </row>
    <row r="104" spans="1:15" ht="33.75">
      <c r="A104" s="74">
        <v>96</v>
      </c>
      <c r="B104" s="97" t="s">
        <v>355</v>
      </c>
      <c r="C104" s="97" t="s">
        <v>159</v>
      </c>
      <c r="D104" s="97" t="s">
        <v>356</v>
      </c>
      <c r="E104" s="97" t="s">
        <v>339</v>
      </c>
      <c r="F104" s="128">
        <v>80</v>
      </c>
      <c r="G104" s="97"/>
      <c r="H104" s="85" t="s">
        <v>333</v>
      </c>
      <c r="I104" s="97" t="s">
        <v>120</v>
      </c>
      <c r="J104" s="97" t="s">
        <v>357</v>
      </c>
      <c r="K104" s="97" t="s">
        <v>307</v>
      </c>
      <c r="L104" s="97" t="s">
        <v>354</v>
      </c>
      <c r="M104" s="116"/>
      <c r="N104" s="116"/>
      <c r="O104" s="84"/>
    </row>
    <row r="105" spans="1:15" ht="33.75">
      <c r="A105" s="74">
        <v>97</v>
      </c>
      <c r="B105" s="47" t="s">
        <v>358</v>
      </c>
      <c r="C105" s="47" t="s">
        <v>159</v>
      </c>
      <c r="D105" s="47" t="s">
        <v>359</v>
      </c>
      <c r="E105" s="73" t="s">
        <v>360</v>
      </c>
      <c r="F105" s="48">
        <v>8100</v>
      </c>
      <c r="G105" s="47" t="s">
        <v>361</v>
      </c>
      <c r="H105" s="73" t="s">
        <v>333</v>
      </c>
      <c r="I105" s="74" t="s">
        <v>362</v>
      </c>
      <c r="J105" s="47" t="s">
        <v>359</v>
      </c>
      <c r="K105" s="47" t="s">
        <v>363</v>
      </c>
      <c r="L105" s="47" t="s">
        <v>364</v>
      </c>
      <c r="M105" s="65">
        <v>10155</v>
      </c>
      <c r="N105" s="65">
        <v>38543</v>
      </c>
      <c r="O105" s="74"/>
    </row>
    <row r="106" spans="1:15" ht="33.75">
      <c r="A106" s="74">
        <v>98</v>
      </c>
      <c r="B106" s="85" t="s">
        <v>365</v>
      </c>
      <c r="C106" s="97" t="s">
        <v>159</v>
      </c>
      <c r="D106" s="85" t="s">
        <v>366</v>
      </c>
      <c r="E106" s="85" t="s">
        <v>324</v>
      </c>
      <c r="F106" s="87">
        <v>376</v>
      </c>
      <c r="G106" s="85"/>
      <c r="H106" s="85" t="s">
        <v>333</v>
      </c>
      <c r="I106" s="84"/>
      <c r="J106" s="85" t="s">
        <v>366</v>
      </c>
      <c r="K106" s="97" t="s">
        <v>307</v>
      </c>
      <c r="L106" s="97" t="s">
        <v>354</v>
      </c>
      <c r="M106" s="84"/>
      <c r="N106" s="84"/>
      <c r="O106" s="92"/>
    </row>
    <row r="107" spans="1:15" ht="42" customHeight="1">
      <c r="A107" s="74">
        <v>99</v>
      </c>
      <c r="B107" s="73" t="s">
        <v>367</v>
      </c>
      <c r="C107" s="47" t="s">
        <v>159</v>
      </c>
      <c r="D107" s="74" t="s">
        <v>368</v>
      </c>
      <c r="E107" s="47" t="s">
        <v>339</v>
      </c>
      <c r="F107" s="89">
        <v>5</v>
      </c>
      <c r="G107" s="73"/>
      <c r="H107" s="73" t="s">
        <v>333</v>
      </c>
      <c r="I107" s="74"/>
      <c r="J107" s="74" t="s">
        <v>368</v>
      </c>
      <c r="K107" s="74" t="s">
        <v>369</v>
      </c>
      <c r="L107" s="74" t="s">
        <v>370</v>
      </c>
      <c r="M107" s="74"/>
      <c r="N107" s="74"/>
      <c r="O107" s="74"/>
    </row>
  </sheetData>
  <sheetProtection/>
  <autoFilter ref="A4:O107"/>
  <mergeCells count="19">
    <mergeCell ref="A2:O2"/>
    <mergeCell ref="M3:N3"/>
    <mergeCell ref="A5:B5"/>
    <mergeCell ref="A6:C6"/>
    <mergeCell ref="A45:C45"/>
    <mergeCell ref="A96:C9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O3:O4"/>
  </mergeCells>
  <printOptions horizontalCentered="1"/>
  <pageMargins left="0.16" right="0.16" top="0.59" bottom="0.51" header="0.51" footer="0.51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workbookViewId="0" topLeftCell="A1">
      <pane ySplit="4" topLeftCell="BM5" activePane="bottomLeft" state="frozen"/>
      <selection pane="bottomLeft" activeCell="B7" sqref="B7"/>
    </sheetView>
  </sheetViews>
  <sheetFormatPr defaultColWidth="9.00390625" defaultRowHeight="14.25"/>
  <cols>
    <col min="1" max="1" width="3.25390625" style="0" customWidth="1"/>
    <col min="2" max="2" width="9.00390625" style="0" customWidth="1"/>
    <col min="3" max="3" width="4.25390625" style="0" customWidth="1"/>
    <col min="4" max="4" width="27.125" style="0" customWidth="1"/>
    <col min="5" max="5" width="10.75390625" style="0" customWidth="1"/>
    <col min="6" max="6" width="9.25390625" style="29" customWidth="1"/>
    <col min="7" max="7" width="7.50390625" style="0" customWidth="1"/>
    <col min="8" max="8" width="5.00390625" style="0" customWidth="1"/>
    <col min="9" max="9" width="5.625" style="0" customWidth="1"/>
    <col min="10" max="10" width="25.25390625" style="0" customWidth="1"/>
    <col min="11" max="11" width="5.375" style="0" customWidth="1"/>
    <col min="12" max="12" width="5.25390625" style="0" customWidth="1"/>
    <col min="13" max="13" width="5.125" style="0" customWidth="1"/>
    <col min="14" max="14" width="6.875" style="0" customWidth="1"/>
    <col min="15" max="15" width="16.375" style="0" customWidth="1"/>
    <col min="16" max="19" width="9.375" style="0" bestFit="1" customWidth="1"/>
  </cols>
  <sheetData>
    <row r="1" ht="14.25">
      <c r="A1" t="s">
        <v>0</v>
      </c>
    </row>
    <row r="2" spans="1:15" ht="30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21.75" customHeight="1">
      <c r="A3" s="31" t="s">
        <v>2</v>
      </c>
      <c r="B3" s="31" t="s">
        <v>3</v>
      </c>
      <c r="C3" s="31" t="s">
        <v>4</v>
      </c>
      <c r="D3" s="32" t="s">
        <v>5</v>
      </c>
      <c r="E3" s="32" t="s">
        <v>6</v>
      </c>
      <c r="F3" s="33" t="s">
        <v>7</v>
      </c>
      <c r="G3" s="31" t="s">
        <v>8</v>
      </c>
      <c r="H3" s="32" t="s">
        <v>9</v>
      </c>
      <c r="I3" s="32" t="s">
        <v>10</v>
      </c>
      <c r="J3" s="32" t="s">
        <v>11</v>
      </c>
      <c r="K3" s="32" t="s">
        <v>12</v>
      </c>
      <c r="L3" s="32" t="s">
        <v>13</v>
      </c>
      <c r="M3" s="32" t="s">
        <v>14</v>
      </c>
      <c r="N3" s="32"/>
      <c r="O3" s="32" t="s">
        <v>15</v>
      </c>
    </row>
    <row r="4" spans="1:15" ht="27.75" customHeight="1">
      <c r="A4" s="31"/>
      <c r="B4" s="31"/>
      <c r="C4" s="31"/>
      <c r="D4" s="32"/>
      <c r="E4" s="32"/>
      <c r="F4" s="34"/>
      <c r="G4" s="31"/>
      <c r="H4" s="32"/>
      <c r="I4" s="32"/>
      <c r="J4" s="32"/>
      <c r="K4" s="32"/>
      <c r="L4" s="32"/>
      <c r="M4" s="32" t="s">
        <v>16</v>
      </c>
      <c r="N4" s="32" t="s">
        <v>17</v>
      </c>
      <c r="O4" s="32"/>
    </row>
    <row r="5" spans="1:15" ht="162.75" customHeight="1">
      <c r="A5" s="31" t="s">
        <v>18</v>
      </c>
      <c r="B5" s="31"/>
      <c r="C5" s="35"/>
      <c r="D5" s="31" t="s">
        <v>19</v>
      </c>
      <c r="E5" s="36"/>
      <c r="F5" s="37">
        <f>F6+F18+F57</f>
        <v>68325.935</v>
      </c>
      <c r="G5" s="31"/>
      <c r="H5" s="31"/>
      <c r="I5" s="31"/>
      <c r="J5" s="31"/>
      <c r="K5" s="31"/>
      <c r="L5" s="31"/>
      <c r="M5" s="31"/>
      <c r="N5" s="31"/>
      <c r="O5" s="47" t="s">
        <v>371</v>
      </c>
    </row>
    <row r="6" spans="1:21" ht="22.5" customHeight="1">
      <c r="A6" s="38" t="s">
        <v>21</v>
      </c>
      <c r="B6" s="39"/>
      <c r="C6" s="40"/>
      <c r="D6" s="41" t="s">
        <v>22</v>
      </c>
      <c r="E6" s="42"/>
      <c r="F6" s="43">
        <f>SUM(F7:F17)</f>
        <v>26964</v>
      </c>
      <c r="G6" s="42" t="s">
        <v>23</v>
      </c>
      <c r="H6" s="42"/>
      <c r="I6" s="42"/>
      <c r="J6" s="42"/>
      <c r="K6" s="42"/>
      <c r="L6" s="42"/>
      <c r="M6" s="42"/>
      <c r="N6" s="42"/>
      <c r="O6" s="42" t="s">
        <v>23</v>
      </c>
      <c r="P6">
        <f>SUM(Q6:U6)</f>
        <v>68325.93999999999</v>
      </c>
      <c r="Q6">
        <v>41263.11</v>
      </c>
      <c r="R6">
        <v>21132.22</v>
      </c>
      <c r="S6">
        <v>500</v>
      </c>
      <c r="T6">
        <v>3900.68</v>
      </c>
      <c r="U6">
        <v>1529.93</v>
      </c>
    </row>
    <row r="7" spans="1:15" ht="93" customHeight="1">
      <c r="A7" s="44">
        <v>1</v>
      </c>
      <c r="B7" s="45" t="s">
        <v>24</v>
      </c>
      <c r="C7" s="45" t="s">
        <v>25</v>
      </c>
      <c r="D7" s="45" t="s">
        <v>26</v>
      </c>
      <c r="E7" s="45" t="s">
        <v>27</v>
      </c>
      <c r="F7" s="43">
        <v>1193</v>
      </c>
      <c r="G7" s="44"/>
      <c r="H7" s="44" t="s">
        <v>28</v>
      </c>
      <c r="I7" s="44" t="s">
        <v>29</v>
      </c>
      <c r="J7" s="45" t="s">
        <v>26</v>
      </c>
      <c r="K7" s="45" t="s">
        <v>30</v>
      </c>
      <c r="L7" s="44" t="s">
        <v>31</v>
      </c>
      <c r="M7" s="44">
        <v>254</v>
      </c>
      <c r="N7" s="44">
        <v>836</v>
      </c>
      <c r="O7" s="45" t="s">
        <v>372</v>
      </c>
    </row>
    <row r="8" spans="1:15" ht="42" customHeight="1">
      <c r="A8" s="44">
        <v>2</v>
      </c>
      <c r="B8" s="45" t="s">
        <v>33</v>
      </c>
      <c r="C8" s="45" t="s">
        <v>25</v>
      </c>
      <c r="D8" s="45" t="s">
        <v>34</v>
      </c>
      <c r="E8" s="45" t="s">
        <v>27</v>
      </c>
      <c r="F8" s="46">
        <v>805</v>
      </c>
      <c r="G8" s="45"/>
      <c r="H8" s="45" t="s">
        <v>28</v>
      </c>
      <c r="I8" s="44" t="s">
        <v>35</v>
      </c>
      <c r="J8" s="45" t="s">
        <v>34</v>
      </c>
      <c r="K8" s="45" t="s">
        <v>30</v>
      </c>
      <c r="L8" s="44" t="s">
        <v>31</v>
      </c>
      <c r="M8" s="44">
        <v>572</v>
      </c>
      <c r="N8" s="44">
        <v>2403</v>
      </c>
      <c r="O8" s="45" t="s">
        <v>23</v>
      </c>
    </row>
    <row r="9" spans="1:15" ht="48" customHeight="1">
      <c r="A9" s="44">
        <v>3</v>
      </c>
      <c r="B9" s="45" t="s">
        <v>55</v>
      </c>
      <c r="C9" s="45" t="s">
        <v>25</v>
      </c>
      <c r="D9" s="45" t="s">
        <v>56</v>
      </c>
      <c r="E9" s="45" t="s">
        <v>373</v>
      </c>
      <c r="F9" s="46">
        <v>3492</v>
      </c>
      <c r="G9" s="45"/>
      <c r="H9" s="45">
        <v>2019</v>
      </c>
      <c r="I9" s="45" t="s">
        <v>57</v>
      </c>
      <c r="J9" s="45" t="s">
        <v>56</v>
      </c>
      <c r="K9" s="45" t="s">
        <v>40</v>
      </c>
      <c r="L9" s="45" t="s">
        <v>41</v>
      </c>
      <c r="M9" s="44">
        <v>1081</v>
      </c>
      <c r="N9" s="44">
        <v>4177</v>
      </c>
      <c r="O9" s="44"/>
    </row>
    <row r="10" spans="1:15" ht="45" customHeight="1">
      <c r="A10" s="44">
        <v>4</v>
      </c>
      <c r="B10" s="45" t="s">
        <v>61</v>
      </c>
      <c r="C10" s="45" t="s">
        <v>25</v>
      </c>
      <c r="D10" s="45" t="s">
        <v>62</v>
      </c>
      <c r="E10" s="45" t="s">
        <v>373</v>
      </c>
      <c r="F10" s="46">
        <v>1395</v>
      </c>
      <c r="G10" s="45"/>
      <c r="H10" s="45">
        <v>2019</v>
      </c>
      <c r="I10" s="45" t="s">
        <v>63</v>
      </c>
      <c r="J10" s="45" t="s">
        <v>62</v>
      </c>
      <c r="K10" s="45" t="s">
        <v>40</v>
      </c>
      <c r="L10" s="45" t="s">
        <v>41</v>
      </c>
      <c r="M10" s="44">
        <v>350</v>
      </c>
      <c r="N10" s="44">
        <v>1376</v>
      </c>
      <c r="O10" s="44"/>
    </row>
    <row r="11" spans="1:15" ht="45" customHeight="1">
      <c r="A11" s="44">
        <v>5</v>
      </c>
      <c r="B11" s="45" t="s">
        <v>98</v>
      </c>
      <c r="C11" s="45" t="s">
        <v>25</v>
      </c>
      <c r="D11" s="45" t="s">
        <v>99</v>
      </c>
      <c r="E11" s="45" t="s">
        <v>374</v>
      </c>
      <c r="F11" s="46">
        <v>6000</v>
      </c>
      <c r="G11" s="45"/>
      <c r="H11" s="45" t="s">
        <v>66</v>
      </c>
      <c r="I11" s="45" t="s">
        <v>75</v>
      </c>
      <c r="J11" s="45" t="s">
        <v>101</v>
      </c>
      <c r="K11" s="45" t="s">
        <v>40</v>
      </c>
      <c r="L11" s="45" t="s">
        <v>41</v>
      </c>
      <c r="M11" s="44">
        <v>17841</v>
      </c>
      <c r="N11" s="44">
        <v>77913</v>
      </c>
      <c r="O11" s="45" t="s">
        <v>375</v>
      </c>
    </row>
    <row r="12" spans="1:15" ht="75" customHeight="1">
      <c r="A12" s="44">
        <v>6</v>
      </c>
      <c r="B12" s="47" t="s">
        <v>123</v>
      </c>
      <c r="C12" s="45" t="s">
        <v>25</v>
      </c>
      <c r="D12" s="47" t="s">
        <v>124</v>
      </c>
      <c r="E12" s="47" t="s">
        <v>125</v>
      </c>
      <c r="F12" s="48">
        <f>3000+1444+3300+16</f>
        <v>7760</v>
      </c>
      <c r="G12" s="49">
        <v>30</v>
      </c>
      <c r="H12" s="47" t="s">
        <v>119</v>
      </c>
      <c r="I12" s="47" t="s">
        <v>126</v>
      </c>
      <c r="J12" s="47" t="s">
        <v>124</v>
      </c>
      <c r="K12" s="47" t="s">
        <v>121</v>
      </c>
      <c r="L12" s="47" t="s">
        <v>122</v>
      </c>
      <c r="M12" s="65">
        <v>8156</v>
      </c>
      <c r="N12" s="65">
        <v>8156</v>
      </c>
      <c r="O12" s="65" t="s">
        <v>376</v>
      </c>
    </row>
    <row r="13" spans="1:15" ht="46.5" customHeight="1">
      <c r="A13" s="44">
        <v>7</v>
      </c>
      <c r="B13" s="47" t="s">
        <v>128</v>
      </c>
      <c r="C13" s="45" t="s">
        <v>25</v>
      </c>
      <c r="D13" s="47" t="s">
        <v>129</v>
      </c>
      <c r="E13" s="50" t="s">
        <v>130</v>
      </c>
      <c r="F13" s="48">
        <v>1015</v>
      </c>
      <c r="G13" s="49">
        <v>6</v>
      </c>
      <c r="H13" s="47" t="s">
        <v>119</v>
      </c>
      <c r="I13" s="47" t="s">
        <v>126</v>
      </c>
      <c r="J13" s="47" t="s">
        <v>129</v>
      </c>
      <c r="K13" s="47" t="s">
        <v>121</v>
      </c>
      <c r="L13" s="47" t="s">
        <v>122</v>
      </c>
      <c r="M13" s="65">
        <v>1104</v>
      </c>
      <c r="N13" s="65">
        <v>1104</v>
      </c>
      <c r="O13" s="65" t="s">
        <v>23</v>
      </c>
    </row>
    <row r="14" spans="1:15" ht="46.5" customHeight="1">
      <c r="A14" s="44">
        <v>8</v>
      </c>
      <c r="B14" s="47" t="s">
        <v>131</v>
      </c>
      <c r="C14" s="45" t="s">
        <v>25</v>
      </c>
      <c r="D14" s="47" t="s">
        <v>377</v>
      </c>
      <c r="E14" s="47" t="s">
        <v>378</v>
      </c>
      <c r="F14" s="48">
        <f>19140-17140</f>
        <v>2000</v>
      </c>
      <c r="G14" s="49" t="s">
        <v>134</v>
      </c>
      <c r="H14" s="47" t="s">
        <v>135</v>
      </c>
      <c r="I14" s="47" t="s">
        <v>120</v>
      </c>
      <c r="J14" s="47" t="s">
        <v>377</v>
      </c>
      <c r="K14" s="47" t="s">
        <v>136</v>
      </c>
      <c r="L14" s="47" t="s">
        <v>137</v>
      </c>
      <c r="M14" s="44">
        <v>9819</v>
      </c>
      <c r="N14" s="65">
        <v>4498</v>
      </c>
      <c r="O14" s="65" t="s">
        <v>379</v>
      </c>
    </row>
    <row r="15" spans="1:15" ht="60" customHeight="1">
      <c r="A15" s="44">
        <v>9</v>
      </c>
      <c r="B15" s="47" t="s">
        <v>139</v>
      </c>
      <c r="C15" s="45" t="s">
        <v>25</v>
      </c>
      <c r="D15" s="47" t="s">
        <v>380</v>
      </c>
      <c r="E15" s="47" t="s">
        <v>141</v>
      </c>
      <c r="F15" s="48">
        <v>3000</v>
      </c>
      <c r="G15" s="49"/>
      <c r="H15" s="47" t="s">
        <v>119</v>
      </c>
      <c r="I15" s="47" t="s">
        <v>126</v>
      </c>
      <c r="J15" s="47" t="s">
        <v>380</v>
      </c>
      <c r="K15" s="45" t="s">
        <v>142</v>
      </c>
      <c r="L15" s="44" t="s">
        <v>143</v>
      </c>
      <c r="M15" s="47" t="s">
        <v>23</v>
      </c>
      <c r="N15" s="47" t="s">
        <v>23</v>
      </c>
      <c r="O15" s="47" t="s">
        <v>381</v>
      </c>
    </row>
    <row r="16" spans="1:15" s="28" customFormat="1" ht="45" customHeight="1">
      <c r="A16" s="44">
        <v>10</v>
      </c>
      <c r="B16" s="51" t="s">
        <v>144</v>
      </c>
      <c r="C16" s="51" t="s">
        <v>25</v>
      </c>
      <c r="D16" s="45" t="s">
        <v>145</v>
      </c>
      <c r="E16" s="51" t="s">
        <v>146</v>
      </c>
      <c r="F16" s="52">
        <v>184</v>
      </c>
      <c r="G16" s="53" t="s">
        <v>147</v>
      </c>
      <c r="H16" s="47" t="s">
        <v>119</v>
      </c>
      <c r="I16" s="51" t="s">
        <v>148</v>
      </c>
      <c r="J16" s="45" t="s">
        <v>145</v>
      </c>
      <c r="K16" s="44" t="s">
        <v>382</v>
      </c>
      <c r="L16" s="51" t="s">
        <v>150</v>
      </c>
      <c r="M16" s="66">
        <v>270</v>
      </c>
      <c r="N16" s="66">
        <v>930</v>
      </c>
      <c r="O16" s="65"/>
    </row>
    <row r="17" spans="1:15" s="28" customFormat="1" ht="45" customHeight="1">
      <c r="A17" s="44">
        <v>11</v>
      </c>
      <c r="B17" s="51" t="s">
        <v>151</v>
      </c>
      <c r="C17" s="51" t="s">
        <v>25</v>
      </c>
      <c r="D17" s="45" t="s">
        <v>152</v>
      </c>
      <c r="E17" s="51" t="s">
        <v>146</v>
      </c>
      <c r="F17" s="52">
        <v>120</v>
      </c>
      <c r="G17" s="51" t="s">
        <v>153</v>
      </c>
      <c r="H17" s="47" t="s">
        <v>119</v>
      </c>
      <c r="I17" s="51" t="s">
        <v>154</v>
      </c>
      <c r="J17" s="45" t="s">
        <v>152</v>
      </c>
      <c r="K17" s="44" t="s">
        <v>382</v>
      </c>
      <c r="L17" s="51" t="s">
        <v>150</v>
      </c>
      <c r="M17" s="66">
        <v>610</v>
      </c>
      <c r="N17" s="66">
        <v>2200</v>
      </c>
      <c r="O17" s="65"/>
    </row>
    <row r="18" spans="1:15" ht="16.5" customHeight="1">
      <c r="A18" s="54" t="s">
        <v>163</v>
      </c>
      <c r="B18" s="54"/>
      <c r="C18" s="54"/>
      <c r="D18" s="41" t="s">
        <v>164</v>
      </c>
      <c r="E18" s="55"/>
      <c r="F18" s="46">
        <f>SUM(F19:F56)</f>
        <v>27828.935</v>
      </c>
      <c r="G18" s="55"/>
      <c r="H18" s="45"/>
      <c r="I18" s="67"/>
      <c r="J18" s="44"/>
      <c r="K18" s="67"/>
      <c r="L18" s="67"/>
      <c r="M18" s="44"/>
      <c r="N18" s="44"/>
      <c r="O18" s="68"/>
    </row>
    <row r="19" spans="1:15" ht="48" customHeight="1">
      <c r="A19" s="45">
        <v>12</v>
      </c>
      <c r="B19" s="45" t="s">
        <v>165</v>
      </c>
      <c r="C19" s="45" t="s">
        <v>166</v>
      </c>
      <c r="D19" s="44" t="s">
        <v>167</v>
      </c>
      <c r="E19" s="45" t="s">
        <v>178</v>
      </c>
      <c r="F19" s="46">
        <v>3146.6</v>
      </c>
      <c r="G19" s="45" t="s">
        <v>169</v>
      </c>
      <c r="H19" s="45" t="s">
        <v>119</v>
      </c>
      <c r="I19" s="44" t="s">
        <v>120</v>
      </c>
      <c r="J19" s="44" t="s">
        <v>167</v>
      </c>
      <c r="K19" s="45" t="s">
        <v>142</v>
      </c>
      <c r="L19" s="44" t="s">
        <v>143</v>
      </c>
      <c r="M19" s="44">
        <v>11245</v>
      </c>
      <c r="N19" s="44">
        <v>43406</v>
      </c>
      <c r="O19" s="45" t="s">
        <v>383</v>
      </c>
    </row>
    <row r="20" spans="1:15" ht="24.75" customHeight="1">
      <c r="A20" s="45">
        <v>13</v>
      </c>
      <c r="B20" s="45" t="s">
        <v>171</v>
      </c>
      <c r="C20" s="45" t="s">
        <v>166</v>
      </c>
      <c r="D20" s="45" t="s">
        <v>172</v>
      </c>
      <c r="E20" s="45" t="s">
        <v>178</v>
      </c>
      <c r="F20" s="46">
        <v>2963.7</v>
      </c>
      <c r="G20" s="45" t="s">
        <v>174</v>
      </c>
      <c r="H20" s="45" t="s">
        <v>119</v>
      </c>
      <c r="I20" s="44" t="s">
        <v>120</v>
      </c>
      <c r="J20" s="45" t="s">
        <v>172</v>
      </c>
      <c r="K20" s="45" t="s">
        <v>142</v>
      </c>
      <c r="L20" s="44" t="s">
        <v>143</v>
      </c>
      <c r="M20" s="44">
        <v>9879</v>
      </c>
      <c r="N20" s="44">
        <v>38528</v>
      </c>
      <c r="O20" s="45"/>
    </row>
    <row r="21" spans="1:15" ht="27" customHeight="1">
      <c r="A21" s="45">
        <v>14</v>
      </c>
      <c r="B21" s="45" t="s">
        <v>176</v>
      </c>
      <c r="C21" s="45" t="s">
        <v>166</v>
      </c>
      <c r="D21" s="45" t="s">
        <v>177</v>
      </c>
      <c r="E21" s="45" t="s">
        <v>178</v>
      </c>
      <c r="F21" s="46">
        <v>600.95</v>
      </c>
      <c r="G21" s="45" t="s">
        <v>179</v>
      </c>
      <c r="H21" s="45" t="s">
        <v>119</v>
      </c>
      <c r="I21" s="44" t="s">
        <v>120</v>
      </c>
      <c r="J21" s="45" t="s">
        <v>177</v>
      </c>
      <c r="K21" s="45" t="s">
        <v>142</v>
      </c>
      <c r="L21" s="44" t="s">
        <v>143</v>
      </c>
      <c r="M21" s="44">
        <v>4006</v>
      </c>
      <c r="N21" s="44">
        <v>14756</v>
      </c>
      <c r="O21" s="44"/>
    </row>
    <row r="22" spans="1:15" ht="24.75" customHeight="1">
      <c r="A22" s="45">
        <v>15</v>
      </c>
      <c r="B22" s="45" t="s">
        <v>180</v>
      </c>
      <c r="C22" s="45" t="s">
        <v>166</v>
      </c>
      <c r="D22" s="44" t="s">
        <v>181</v>
      </c>
      <c r="E22" s="45" t="s">
        <v>178</v>
      </c>
      <c r="F22" s="46">
        <v>1400</v>
      </c>
      <c r="G22" s="45" t="s">
        <v>182</v>
      </c>
      <c r="H22" s="45" t="s">
        <v>119</v>
      </c>
      <c r="I22" s="44" t="s">
        <v>120</v>
      </c>
      <c r="J22" s="44" t="s">
        <v>181</v>
      </c>
      <c r="K22" s="45" t="s">
        <v>142</v>
      </c>
      <c r="L22" s="44" t="s">
        <v>143</v>
      </c>
      <c r="M22" s="44">
        <v>4000</v>
      </c>
      <c r="N22" s="44">
        <v>15249</v>
      </c>
      <c r="O22" s="44"/>
    </row>
    <row r="23" spans="1:15" ht="27" customHeight="1">
      <c r="A23" s="45">
        <v>16</v>
      </c>
      <c r="B23" s="45" t="s">
        <v>183</v>
      </c>
      <c r="C23" s="45" t="s">
        <v>166</v>
      </c>
      <c r="D23" s="45" t="s">
        <v>184</v>
      </c>
      <c r="E23" s="45" t="s">
        <v>178</v>
      </c>
      <c r="F23" s="46">
        <v>1400</v>
      </c>
      <c r="G23" s="45" t="s">
        <v>185</v>
      </c>
      <c r="H23" s="45" t="s">
        <v>119</v>
      </c>
      <c r="I23" s="44" t="s">
        <v>120</v>
      </c>
      <c r="J23" s="45" t="s">
        <v>184</v>
      </c>
      <c r="K23" s="45" t="s">
        <v>142</v>
      </c>
      <c r="L23" s="44" t="s">
        <v>143</v>
      </c>
      <c r="M23" s="44">
        <v>18154</v>
      </c>
      <c r="N23" s="44">
        <v>70786</v>
      </c>
      <c r="O23" s="44"/>
    </row>
    <row r="24" spans="1:15" ht="27" customHeight="1">
      <c r="A24" s="45">
        <v>17</v>
      </c>
      <c r="B24" s="45" t="s">
        <v>186</v>
      </c>
      <c r="C24" s="45" t="s">
        <v>166</v>
      </c>
      <c r="D24" s="45" t="s">
        <v>187</v>
      </c>
      <c r="E24" s="45" t="s">
        <v>178</v>
      </c>
      <c r="F24" s="46">
        <v>1600</v>
      </c>
      <c r="G24" s="45" t="s">
        <v>188</v>
      </c>
      <c r="H24" s="45" t="s">
        <v>119</v>
      </c>
      <c r="I24" s="44" t="s">
        <v>120</v>
      </c>
      <c r="J24" s="45" t="s">
        <v>187</v>
      </c>
      <c r="K24" s="45" t="s">
        <v>142</v>
      </c>
      <c r="L24" s="44" t="s">
        <v>143</v>
      </c>
      <c r="M24" s="44">
        <v>15423</v>
      </c>
      <c r="N24" s="44">
        <v>59224</v>
      </c>
      <c r="O24" s="44"/>
    </row>
    <row r="25" spans="1:15" ht="22.5" customHeight="1">
      <c r="A25" s="45">
        <v>18</v>
      </c>
      <c r="B25" s="45" t="s">
        <v>189</v>
      </c>
      <c r="C25" s="45" t="s">
        <v>166</v>
      </c>
      <c r="D25" s="45" t="s">
        <v>190</v>
      </c>
      <c r="E25" s="45" t="s">
        <v>178</v>
      </c>
      <c r="F25" s="46">
        <v>3233.5</v>
      </c>
      <c r="G25" s="45" t="s">
        <v>191</v>
      </c>
      <c r="H25" s="45" t="s">
        <v>119</v>
      </c>
      <c r="I25" s="44" t="s">
        <v>120</v>
      </c>
      <c r="J25" s="45" t="s">
        <v>190</v>
      </c>
      <c r="K25" s="45" t="s">
        <v>142</v>
      </c>
      <c r="L25" s="44" t="s">
        <v>143</v>
      </c>
      <c r="M25" s="44">
        <v>19597</v>
      </c>
      <c r="N25" s="44">
        <v>74666</v>
      </c>
      <c r="O25" s="44"/>
    </row>
    <row r="26" spans="1:15" ht="24.75" customHeight="1">
      <c r="A26" s="45">
        <v>19</v>
      </c>
      <c r="B26" s="45" t="s">
        <v>192</v>
      </c>
      <c r="C26" s="45" t="s">
        <v>166</v>
      </c>
      <c r="D26" s="45" t="s">
        <v>193</v>
      </c>
      <c r="E26" s="45" t="s">
        <v>178</v>
      </c>
      <c r="F26" s="46">
        <v>947.385</v>
      </c>
      <c r="G26" s="45" t="s">
        <v>191</v>
      </c>
      <c r="H26" s="45" t="s">
        <v>119</v>
      </c>
      <c r="I26" s="44" t="s">
        <v>120</v>
      </c>
      <c r="J26" s="45" t="s">
        <v>193</v>
      </c>
      <c r="K26" s="45" t="s">
        <v>142</v>
      </c>
      <c r="L26" s="44" t="s">
        <v>143</v>
      </c>
      <c r="M26" s="44">
        <v>12632</v>
      </c>
      <c r="N26" s="44">
        <v>48758</v>
      </c>
      <c r="O26" s="44"/>
    </row>
    <row r="27" spans="1:15" ht="21.75" customHeight="1">
      <c r="A27" s="45">
        <v>20</v>
      </c>
      <c r="B27" s="45" t="s">
        <v>194</v>
      </c>
      <c r="C27" s="45" t="s">
        <v>166</v>
      </c>
      <c r="D27" s="45" t="s">
        <v>195</v>
      </c>
      <c r="E27" s="45" t="s">
        <v>178</v>
      </c>
      <c r="F27" s="46">
        <v>400</v>
      </c>
      <c r="G27" s="45" t="s">
        <v>196</v>
      </c>
      <c r="H27" s="45" t="s">
        <v>197</v>
      </c>
      <c r="I27" s="44" t="s">
        <v>120</v>
      </c>
      <c r="J27" s="45" t="s">
        <v>195</v>
      </c>
      <c r="K27" s="45" t="s">
        <v>142</v>
      </c>
      <c r="L27" s="44" t="s">
        <v>143</v>
      </c>
      <c r="M27" s="44">
        <v>818</v>
      </c>
      <c r="N27" s="44">
        <v>3151</v>
      </c>
      <c r="O27" s="44"/>
    </row>
    <row r="28" spans="1:15" ht="24" customHeight="1">
      <c r="A28" s="45">
        <v>21</v>
      </c>
      <c r="B28" s="45" t="s">
        <v>198</v>
      </c>
      <c r="C28" s="45" t="s">
        <v>166</v>
      </c>
      <c r="D28" s="45" t="s">
        <v>199</v>
      </c>
      <c r="E28" s="45" t="s">
        <v>178</v>
      </c>
      <c r="F28" s="46">
        <v>500</v>
      </c>
      <c r="G28" s="45" t="s">
        <v>196</v>
      </c>
      <c r="H28" s="45" t="s">
        <v>197</v>
      </c>
      <c r="I28" s="44" t="s">
        <v>120</v>
      </c>
      <c r="J28" s="45" t="s">
        <v>199</v>
      </c>
      <c r="K28" s="45" t="s">
        <v>142</v>
      </c>
      <c r="L28" s="44" t="s">
        <v>143</v>
      </c>
      <c r="M28" s="44">
        <v>3384</v>
      </c>
      <c r="N28" s="44">
        <v>13062</v>
      </c>
      <c r="O28" s="44"/>
    </row>
    <row r="29" spans="1:15" ht="22.5">
      <c r="A29" s="45">
        <v>22</v>
      </c>
      <c r="B29" s="45" t="s">
        <v>200</v>
      </c>
      <c r="C29" s="45" t="s">
        <v>166</v>
      </c>
      <c r="D29" s="45" t="s">
        <v>201</v>
      </c>
      <c r="E29" s="45" t="s">
        <v>178</v>
      </c>
      <c r="F29" s="46">
        <v>200</v>
      </c>
      <c r="G29" s="45" t="s">
        <v>196</v>
      </c>
      <c r="H29" s="45" t="s">
        <v>197</v>
      </c>
      <c r="I29" s="44" t="s">
        <v>120</v>
      </c>
      <c r="J29" s="45" t="s">
        <v>201</v>
      </c>
      <c r="K29" s="45" t="s">
        <v>142</v>
      </c>
      <c r="L29" s="44" t="s">
        <v>143</v>
      </c>
      <c r="M29" s="44">
        <v>538</v>
      </c>
      <c r="N29" s="44">
        <v>2098</v>
      </c>
      <c r="O29" s="44"/>
    </row>
    <row r="30" spans="1:15" ht="22.5">
      <c r="A30" s="45">
        <v>23</v>
      </c>
      <c r="B30" s="45" t="s">
        <v>202</v>
      </c>
      <c r="C30" s="45" t="s">
        <v>166</v>
      </c>
      <c r="D30" s="45" t="s">
        <v>203</v>
      </c>
      <c r="E30" s="45" t="s">
        <v>178</v>
      </c>
      <c r="F30" s="46">
        <v>15</v>
      </c>
      <c r="G30" s="45" t="s">
        <v>204</v>
      </c>
      <c r="H30" s="45" t="s">
        <v>197</v>
      </c>
      <c r="I30" s="44" t="s">
        <v>120</v>
      </c>
      <c r="J30" s="45" t="s">
        <v>203</v>
      </c>
      <c r="K30" s="45" t="s">
        <v>142</v>
      </c>
      <c r="L30" s="44" t="s">
        <v>143</v>
      </c>
      <c r="M30" s="44">
        <v>30</v>
      </c>
      <c r="N30" s="44">
        <v>118</v>
      </c>
      <c r="O30" s="44"/>
    </row>
    <row r="31" spans="1:15" ht="22.5">
      <c r="A31" s="45">
        <v>24</v>
      </c>
      <c r="B31" s="45" t="s">
        <v>205</v>
      </c>
      <c r="C31" s="45" t="s">
        <v>166</v>
      </c>
      <c r="D31" s="45" t="s">
        <v>206</v>
      </c>
      <c r="E31" s="45" t="s">
        <v>178</v>
      </c>
      <c r="F31" s="46">
        <v>25</v>
      </c>
      <c r="G31" s="45" t="s">
        <v>196</v>
      </c>
      <c r="H31" s="45" t="s">
        <v>197</v>
      </c>
      <c r="I31" s="44" t="s">
        <v>120</v>
      </c>
      <c r="J31" s="45" t="s">
        <v>206</v>
      </c>
      <c r="K31" s="45" t="s">
        <v>142</v>
      </c>
      <c r="L31" s="44" t="s">
        <v>143</v>
      </c>
      <c r="M31" s="44">
        <v>265</v>
      </c>
      <c r="N31" s="44">
        <v>1014</v>
      </c>
      <c r="O31" s="44"/>
    </row>
    <row r="32" spans="1:15" ht="22.5">
      <c r="A32" s="45">
        <v>25</v>
      </c>
      <c r="B32" s="45" t="s">
        <v>207</v>
      </c>
      <c r="C32" s="45" t="s">
        <v>166</v>
      </c>
      <c r="D32" s="45" t="s">
        <v>208</v>
      </c>
      <c r="E32" s="45" t="s">
        <v>178</v>
      </c>
      <c r="F32" s="46">
        <v>200</v>
      </c>
      <c r="G32" s="45" t="s">
        <v>188</v>
      </c>
      <c r="H32" s="45" t="s">
        <v>197</v>
      </c>
      <c r="I32" s="44" t="s">
        <v>120</v>
      </c>
      <c r="J32" s="45" t="s">
        <v>208</v>
      </c>
      <c r="K32" s="45" t="s">
        <v>142</v>
      </c>
      <c r="L32" s="44" t="s">
        <v>143</v>
      </c>
      <c r="M32" s="44">
        <v>555</v>
      </c>
      <c r="N32" s="44">
        <v>2196</v>
      </c>
      <c r="O32" s="44"/>
    </row>
    <row r="33" spans="1:15" ht="22.5">
      <c r="A33" s="45">
        <v>26</v>
      </c>
      <c r="B33" s="45" t="s">
        <v>209</v>
      </c>
      <c r="C33" s="45" t="s">
        <v>166</v>
      </c>
      <c r="D33" s="45" t="s">
        <v>210</v>
      </c>
      <c r="E33" s="45" t="s">
        <v>178</v>
      </c>
      <c r="F33" s="46">
        <v>100</v>
      </c>
      <c r="G33" s="45" t="s">
        <v>188</v>
      </c>
      <c r="H33" s="45" t="s">
        <v>197</v>
      </c>
      <c r="I33" s="44" t="s">
        <v>120</v>
      </c>
      <c r="J33" s="45" t="s">
        <v>210</v>
      </c>
      <c r="K33" s="45" t="s">
        <v>142</v>
      </c>
      <c r="L33" s="44" t="s">
        <v>143</v>
      </c>
      <c r="M33" s="44">
        <v>625</v>
      </c>
      <c r="N33" s="44">
        <v>2436</v>
      </c>
      <c r="O33" s="44"/>
    </row>
    <row r="34" spans="1:15" ht="33" customHeight="1">
      <c r="A34" s="45">
        <v>27</v>
      </c>
      <c r="B34" s="45" t="s">
        <v>211</v>
      </c>
      <c r="C34" s="45" t="s">
        <v>166</v>
      </c>
      <c r="D34" s="45" t="s">
        <v>212</v>
      </c>
      <c r="E34" s="45" t="s">
        <v>178</v>
      </c>
      <c r="F34" s="46">
        <v>40</v>
      </c>
      <c r="G34" s="45" t="s">
        <v>213</v>
      </c>
      <c r="H34" s="45" t="s">
        <v>197</v>
      </c>
      <c r="I34" s="44" t="s">
        <v>120</v>
      </c>
      <c r="J34" s="45" t="s">
        <v>212</v>
      </c>
      <c r="K34" s="45" t="s">
        <v>142</v>
      </c>
      <c r="L34" s="44" t="s">
        <v>143</v>
      </c>
      <c r="M34" s="44">
        <v>220</v>
      </c>
      <c r="N34" s="44">
        <v>936</v>
      </c>
      <c r="O34" s="44"/>
    </row>
    <row r="35" spans="1:15" ht="22.5">
      <c r="A35" s="45">
        <v>28</v>
      </c>
      <c r="B35" s="45" t="s">
        <v>214</v>
      </c>
      <c r="C35" s="45" t="s">
        <v>166</v>
      </c>
      <c r="D35" s="45" t="s">
        <v>215</v>
      </c>
      <c r="E35" s="45" t="s">
        <v>178</v>
      </c>
      <c r="F35" s="46">
        <v>100</v>
      </c>
      <c r="G35" s="45" t="s">
        <v>188</v>
      </c>
      <c r="H35" s="45" t="s">
        <v>197</v>
      </c>
      <c r="I35" s="44" t="s">
        <v>120</v>
      </c>
      <c r="J35" s="45" t="s">
        <v>215</v>
      </c>
      <c r="K35" s="45" t="s">
        <v>142</v>
      </c>
      <c r="L35" s="44" t="s">
        <v>143</v>
      </c>
      <c r="M35" s="44">
        <v>1000</v>
      </c>
      <c r="N35" s="44">
        <v>3950</v>
      </c>
      <c r="O35" s="44"/>
    </row>
    <row r="36" spans="1:15" ht="45">
      <c r="A36" s="45">
        <v>29</v>
      </c>
      <c r="B36" s="45" t="s">
        <v>216</v>
      </c>
      <c r="C36" s="45" t="s">
        <v>166</v>
      </c>
      <c r="D36" s="45" t="s">
        <v>217</v>
      </c>
      <c r="E36" s="45" t="s">
        <v>178</v>
      </c>
      <c r="F36" s="46">
        <v>100</v>
      </c>
      <c r="G36" s="45" t="s">
        <v>218</v>
      </c>
      <c r="H36" s="45" t="s">
        <v>197</v>
      </c>
      <c r="I36" s="44" t="s">
        <v>120</v>
      </c>
      <c r="J36" s="45" t="s">
        <v>217</v>
      </c>
      <c r="K36" s="45" t="s">
        <v>142</v>
      </c>
      <c r="L36" s="44" t="s">
        <v>143</v>
      </c>
      <c r="M36" s="44">
        <v>1599</v>
      </c>
      <c r="N36" s="44">
        <v>6124</v>
      </c>
      <c r="O36" s="44"/>
    </row>
    <row r="37" spans="1:15" ht="22.5">
      <c r="A37" s="45">
        <v>30</v>
      </c>
      <c r="B37" s="45" t="s">
        <v>219</v>
      </c>
      <c r="C37" s="45" t="s">
        <v>166</v>
      </c>
      <c r="D37" s="45" t="s">
        <v>220</v>
      </c>
      <c r="E37" s="45" t="s">
        <v>178</v>
      </c>
      <c r="F37" s="46">
        <v>100</v>
      </c>
      <c r="G37" s="45" t="s">
        <v>221</v>
      </c>
      <c r="H37" s="45" t="s">
        <v>197</v>
      </c>
      <c r="I37" s="44" t="s">
        <v>120</v>
      </c>
      <c r="J37" s="45" t="s">
        <v>220</v>
      </c>
      <c r="K37" s="45" t="s">
        <v>142</v>
      </c>
      <c r="L37" s="44" t="s">
        <v>143</v>
      </c>
      <c r="M37" s="44">
        <v>313</v>
      </c>
      <c r="N37" s="44">
        <v>1123</v>
      </c>
      <c r="O37" s="44"/>
    </row>
    <row r="38" spans="1:15" ht="33.75">
      <c r="A38" s="45">
        <v>31</v>
      </c>
      <c r="B38" s="45" t="s">
        <v>222</v>
      </c>
      <c r="C38" s="45" t="s">
        <v>166</v>
      </c>
      <c r="D38" s="45" t="s">
        <v>223</v>
      </c>
      <c r="E38" s="45" t="s">
        <v>224</v>
      </c>
      <c r="F38" s="46">
        <v>100</v>
      </c>
      <c r="G38" s="45" t="s">
        <v>225</v>
      </c>
      <c r="H38" s="45" t="s">
        <v>197</v>
      </c>
      <c r="I38" s="44" t="s">
        <v>120</v>
      </c>
      <c r="J38" s="45" t="s">
        <v>223</v>
      </c>
      <c r="K38" s="45" t="s">
        <v>142</v>
      </c>
      <c r="L38" s="44" t="s">
        <v>143</v>
      </c>
      <c r="M38" s="44">
        <v>200</v>
      </c>
      <c r="N38" s="44">
        <v>780</v>
      </c>
      <c r="O38" s="44"/>
    </row>
    <row r="39" spans="1:15" ht="33.75">
      <c r="A39" s="45">
        <v>32</v>
      </c>
      <c r="B39" s="45" t="s">
        <v>226</v>
      </c>
      <c r="C39" s="45" t="s">
        <v>166</v>
      </c>
      <c r="D39" s="45" t="s">
        <v>227</v>
      </c>
      <c r="E39" s="45" t="s">
        <v>224</v>
      </c>
      <c r="F39" s="46">
        <v>120</v>
      </c>
      <c r="G39" s="45" t="s">
        <v>228</v>
      </c>
      <c r="H39" s="45" t="s">
        <v>197</v>
      </c>
      <c r="I39" s="44" t="s">
        <v>120</v>
      </c>
      <c r="J39" s="45" t="s">
        <v>227</v>
      </c>
      <c r="K39" s="45" t="s">
        <v>142</v>
      </c>
      <c r="L39" s="44" t="s">
        <v>143</v>
      </c>
      <c r="M39" s="44">
        <v>200</v>
      </c>
      <c r="N39" s="44">
        <v>771</v>
      </c>
      <c r="O39" s="44"/>
    </row>
    <row r="40" spans="1:15" ht="22.5">
      <c r="A40" s="45">
        <v>33</v>
      </c>
      <c r="B40" s="45" t="s">
        <v>229</v>
      </c>
      <c r="C40" s="45" t="s">
        <v>166</v>
      </c>
      <c r="D40" s="45" t="s">
        <v>230</v>
      </c>
      <c r="E40" s="45" t="s">
        <v>178</v>
      </c>
      <c r="F40" s="46">
        <v>100</v>
      </c>
      <c r="G40" s="45" t="s">
        <v>231</v>
      </c>
      <c r="H40" s="45" t="s">
        <v>119</v>
      </c>
      <c r="I40" s="44" t="s">
        <v>120</v>
      </c>
      <c r="J40" s="45" t="s">
        <v>230</v>
      </c>
      <c r="K40" s="45" t="s">
        <v>142</v>
      </c>
      <c r="L40" s="44" t="s">
        <v>143</v>
      </c>
      <c r="M40" s="44">
        <v>11256</v>
      </c>
      <c r="N40" s="44">
        <v>42773</v>
      </c>
      <c r="O40" s="44"/>
    </row>
    <row r="41" spans="1:15" ht="22.5">
      <c r="A41" s="45">
        <v>34</v>
      </c>
      <c r="B41" s="45" t="s">
        <v>232</v>
      </c>
      <c r="C41" s="45" t="s">
        <v>166</v>
      </c>
      <c r="D41" s="45" t="s">
        <v>233</v>
      </c>
      <c r="E41" s="45" t="s">
        <v>178</v>
      </c>
      <c r="F41" s="46">
        <v>20</v>
      </c>
      <c r="G41" s="45" t="s">
        <v>234</v>
      </c>
      <c r="H41" s="45" t="s">
        <v>119</v>
      </c>
      <c r="I41" s="44" t="s">
        <v>120</v>
      </c>
      <c r="J41" s="45" t="s">
        <v>233</v>
      </c>
      <c r="K41" s="45" t="s">
        <v>142</v>
      </c>
      <c r="L41" s="44" t="s">
        <v>143</v>
      </c>
      <c r="M41" s="44">
        <v>20</v>
      </c>
      <c r="N41" s="44">
        <v>81</v>
      </c>
      <c r="O41" s="44"/>
    </row>
    <row r="42" spans="1:15" ht="22.5">
      <c r="A42" s="45">
        <v>35</v>
      </c>
      <c r="B42" s="45" t="s">
        <v>235</v>
      </c>
      <c r="C42" s="45" t="s">
        <v>166</v>
      </c>
      <c r="D42" s="45" t="s">
        <v>236</v>
      </c>
      <c r="E42" s="45" t="s">
        <v>178</v>
      </c>
      <c r="F42" s="46">
        <v>90</v>
      </c>
      <c r="G42" s="45" t="s">
        <v>237</v>
      </c>
      <c r="H42" s="45" t="s">
        <v>119</v>
      </c>
      <c r="I42" s="44" t="s">
        <v>120</v>
      </c>
      <c r="J42" s="45" t="s">
        <v>236</v>
      </c>
      <c r="K42" s="45" t="s">
        <v>142</v>
      </c>
      <c r="L42" s="44" t="s">
        <v>143</v>
      </c>
      <c r="M42" s="44">
        <v>942</v>
      </c>
      <c r="N42" s="44">
        <v>3592</v>
      </c>
      <c r="O42" s="44"/>
    </row>
    <row r="43" spans="1:15" ht="22.5">
      <c r="A43" s="45">
        <v>36</v>
      </c>
      <c r="B43" s="45" t="s">
        <v>238</v>
      </c>
      <c r="C43" s="45" t="s">
        <v>166</v>
      </c>
      <c r="D43" s="45" t="s">
        <v>239</v>
      </c>
      <c r="E43" s="45" t="s">
        <v>178</v>
      </c>
      <c r="F43" s="46">
        <v>80</v>
      </c>
      <c r="G43" s="45" t="s">
        <v>240</v>
      </c>
      <c r="H43" s="45" t="s">
        <v>119</v>
      </c>
      <c r="I43" s="44" t="s">
        <v>120</v>
      </c>
      <c r="J43" s="45" t="s">
        <v>239</v>
      </c>
      <c r="K43" s="45" t="s">
        <v>142</v>
      </c>
      <c r="L43" s="44" t="s">
        <v>143</v>
      </c>
      <c r="M43" s="44">
        <v>200</v>
      </c>
      <c r="N43" s="44">
        <v>776</v>
      </c>
      <c r="O43" s="44"/>
    </row>
    <row r="44" spans="1:15" ht="22.5">
      <c r="A44" s="45">
        <v>37</v>
      </c>
      <c r="B44" s="45" t="s">
        <v>241</v>
      </c>
      <c r="C44" s="45" t="s">
        <v>166</v>
      </c>
      <c r="D44" s="45" t="s">
        <v>242</v>
      </c>
      <c r="E44" s="45" t="s">
        <v>178</v>
      </c>
      <c r="F44" s="46">
        <v>200</v>
      </c>
      <c r="G44" s="45" t="s">
        <v>169</v>
      </c>
      <c r="H44" s="45" t="s">
        <v>119</v>
      </c>
      <c r="I44" s="44" t="s">
        <v>120</v>
      </c>
      <c r="J44" s="45" t="s">
        <v>242</v>
      </c>
      <c r="K44" s="45" t="s">
        <v>142</v>
      </c>
      <c r="L44" s="44" t="s">
        <v>143</v>
      </c>
      <c r="M44" s="44">
        <v>158</v>
      </c>
      <c r="N44" s="44">
        <v>614</v>
      </c>
      <c r="O44" s="44"/>
    </row>
    <row r="45" spans="1:15" ht="22.5">
      <c r="A45" s="45">
        <v>38</v>
      </c>
      <c r="B45" s="45" t="s">
        <v>243</v>
      </c>
      <c r="C45" s="45" t="s">
        <v>166</v>
      </c>
      <c r="D45" s="44" t="s">
        <v>244</v>
      </c>
      <c r="E45" s="45" t="s">
        <v>224</v>
      </c>
      <c r="F45" s="46">
        <v>2020</v>
      </c>
      <c r="G45" s="45" t="s">
        <v>245</v>
      </c>
      <c r="H45" s="45" t="s">
        <v>119</v>
      </c>
      <c r="I45" s="44" t="s">
        <v>120</v>
      </c>
      <c r="J45" s="44" t="s">
        <v>244</v>
      </c>
      <c r="K45" s="45" t="s">
        <v>142</v>
      </c>
      <c r="L45" s="44" t="s">
        <v>143</v>
      </c>
      <c r="M45" s="44">
        <v>13000</v>
      </c>
      <c r="N45" s="44">
        <v>49412</v>
      </c>
      <c r="O45" s="44"/>
    </row>
    <row r="46" spans="1:15" ht="22.5">
      <c r="A46" s="45">
        <v>39</v>
      </c>
      <c r="B46" s="45" t="s">
        <v>246</v>
      </c>
      <c r="C46" s="45" t="s">
        <v>166</v>
      </c>
      <c r="D46" s="44" t="s">
        <v>247</v>
      </c>
      <c r="E46" s="45" t="s">
        <v>224</v>
      </c>
      <c r="F46" s="46">
        <v>210</v>
      </c>
      <c r="G46" s="45" t="s">
        <v>248</v>
      </c>
      <c r="H46" s="45" t="s">
        <v>119</v>
      </c>
      <c r="I46" s="44" t="s">
        <v>120</v>
      </c>
      <c r="J46" s="44" t="s">
        <v>247</v>
      </c>
      <c r="K46" s="45" t="s">
        <v>142</v>
      </c>
      <c r="L46" s="44" t="s">
        <v>143</v>
      </c>
      <c r="M46" s="44">
        <v>2000</v>
      </c>
      <c r="N46" s="44">
        <v>7747</v>
      </c>
      <c r="O46" s="44"/>
    </row>
    <row r="47" spans="1:15" ht="78.75">
      <c r="A47" s="45">
        <v>40</v>
      </c>
      <c r="B47" s="45" t="s">
        <v>249</v>
      </c>
      <c r="C47" s="45" t="s">
        <v>166</v>
      </c>
      <c r="D47" s="45" t="s">
        <v>250</v>
      </c>
      <c r="E47" s="45" t="s">
        <v>224</v>
      </c>
      <c r="F47" s="46">
        <v>640</v>
      </c>
      <c r="G47" s="45" t="s">
        <v>251</v>
      </c>
      <c r="H47" s="45" t="s">
        <v>135</v>
      </c>
      <c r="I47" s="44" t="s">
        <v>120</v>
      </c>
      <c r="J47" s="45" t="s">
        <v>250</v>
      </c>
      <c r="K47" s="45" t="s">
        <v>142</v>
      </c>
      <c r="L47" s="44" t="s">
        <v>143</v>
      </c>
      <c r="M47" s="44">
        <v>11000</v>
      </c>
      <c r="N47" s="44">
        <v>41000</v>
      </c>
      <c r="O47" s="44"/>
    </row>
    <row r="48" spans="1:15" ht="22.5">
      <c r="A48" s="45">
        <v>41</v>
      </c>
      <c r="B48" s="45" t="s">
        <v>252</v>
      </c>
      <c r="C48" s="45" t="s">
        <v>166</v>
      </c>
      <c r="D48" s="44" t="s">
        <v>253</v>
      </c>
      <c r="E48" s="45" t="s">
        <v>224</v>
      </c>
      <c r="F48" s="46">
        <v>1500</v>
      </c>
      <c r="G48" s="45" t="s">
        <v>254</v>
      </c>
      <c r="H48" s="45" t="s">
        <v>119</v>
      </c>
      <c r="I48" s="44" t="s">
        <v>255</v>
      </c>
      <c r="J48" s="44" t="s">
        <v>253</v>
      </c>
      <c r="K48" s="45" t="s">
        <v>142</v>
      </c>
      <c r="L48" s="44" t="s">
        <v>143</v>
      </c>
      <c r="M48" s="44">
        <v>4692</v>
      </c>
      <c r="N48" s="44">
        <v>17948</v>
      </c>
      <c r="O48" s="44"/>
    </row>
    <row r="49" spans="1:15" ht="22.5">
      <c r="A49" s="45">
        <v>42</v>
      </c>
      <c r="B49" s="45" t="s">
        <v>256</v>
      </c>
      <c r="C49" s="45" t="s">
        <v>166</v>
      </c>
      <c r="D49" s="45" t="s">
        <v>257</v>
      </c>
      <c r="E49" s="45" t="s">
        <v>258</v>
      </c>
      <c r="F49" s="46">
        <v>21</v>
      </c>
      <c r="G49" s="45" t="s">
        <v>259</v>
      </c>
      <c r="H49" s="45" t="s">
        <v>119</v>
      </c>
      <c r="I49" s="44" t="s">
        <v>255</v>
      </c>
      <c r="J49" s="45" t="s">
        <v>257</v>
      </c>
      <c r="K49" s="45" t="s">
        <v>142</v>
      </c>
      <c r="L49" s="44" t="s">
        <v>143</v>
      </c>
      <c r="M49" s="44">
        <v>700</v>
      </c>
      <c r="N49" s="44">
        <v>700</v>
      </c>
      <c r="O49" s="44"/>
    </row>
    <row r="50" spans="1:15" ht="22.5">
      <c r="A50" s="45">
        <v>43</v>
      </c>
      <c r="B50" s="45" t="s">
        <v>260</v>
      </c>
      <c r="C50" s="45"/>
      <c r="D50" s="45" t="s">
        <v>261</v>
      </c>
      <c r="E50" s="45" t="s">
        <v>178</v>
      </c>
      <c r="F50" s="46">
        <v>1600</v>
      </c>
      <c r="G50" s="45"/>
      <c r="H50" s="45" t="s">
        <v>119</v>
      </c>
      <c r="I50" s="45" t="s">
        <v>262</v>
      </c>
      <c r="J50" s="45" t="s">
        <v>261</v>
      </c>
      <c r="K50" s="45" t="s">
        <v>142</v>
      </c>
      <c r="L50" s="44" t="s">
        <v>143</v>
      </c>
      <c r="M50" s="44">
        <v>1600</v>
      </c>
      <c r="N50" s="44">
        <v>7862</v>
      </c>
      <c r="O50" s="44"/>
    </row>
    <row r="51" spans="1:15" ht="56.25">
      <c r="A51" s="45">
        <v>44</v>
      </c>
      <c r="B51" s="45" t="s">
        <v>303</v>
      </c>
      <c r="C51" s="45" t="s">
        <v>166</v>
      </c>
      <c r="D51" s="45" t="s">
        <v>304</v>
      </c>
      <c r="E51" s="45" t="s">
        <v>178</v>
      </c>
      <c r="F51" s="46">
        <v>2610</v>
      </c>
      <c r="G51" s="56">
        <v>0.0435</v>
      </c>
      <c r="H51" s="45" t="s">
        <v>119</v>
      </c>
      <c r="I51" s="45" t="s">
        <v>305</v>
      </c>
      <c r="J51" s="45" t="s">
        <v>306</v>
      </c>
      <c r="K51" s="45" t="s">
        <v>307</v>
      </c>
      <c r="L51" s="45" t="s">
        <v>308</v>
      </c>
      <c r="M51" s="45">
        <v>22031</v>
      </c>
      <c r="N51" s="45">
        <v>85112</v>
      </c>
      <c r="O51" s="44"/>
    </row>
    <row r="52" spans="1:15" ht="22.5">
      <c r="A52" s="45">
        <v>45</v>
      </c>
      <c r="B52" s="45" t="s">
        <v>309</v>
      </c>
      <c r="C52" s="45" t="s">
        <v>166</v>
      </c>
      <c r="D52" s="45" t="s">
        <v>310</v>
      </c>
      <c r="E52" s="45" t="s">
        <v>311</v>
      </c>
      <c r="F52" s="46">
        <v>421.8</v>
      </c>
      <c r="G52" s="56">
        <v>0.0475</v>
      </c>
      <c r="H52" s="45" t="s">
        <v>119</v>
      </c>
      <c r="I52" s="45" t="s">
        <v>312</v>
      </c>
      <c r="J52" s="45" t="s">
        <v>310</v>
      </c>
      <c r="K52" s="45" t="s">
        <v>307</v>
      </c>
      <c r="L52" s="45" t="s">
        <v>308</v>
      </c>
      <c r="M52" s="45">
        <v>1776</v>
      </c>
      <c r="N52" s="45">
        <v>6861</v>
      </c>
      <c r="O52" s="44"/>
    </row>
    <row r="53" spans="1:15" ht="56.25">
      <c r="A53" s="45">
        <v>46</v>
      </c>
      <c r="B53" s="45" t="s">
        <v>313</v>
      </c>
      <c r="C53" s="45" t="s">
        <v>166</v>
      </c>
      <c r="D53" s="45" t="s">
        <v>314</v>
      </c>
      <c r="E53" s="45" t="s">
        <v>311</v>
      </c>
      <c r="F53" s="46">
        <v>200</v>
      </c>
      <c r="G53" s="45"/>
      <c r="H53" s="45" t="s">
        <v>119</v>
      </c>
      <c r="I53" s="45" t="s">
        <v>315</v>
      </c>
      <c r="J53" s="45" t="s">
        <v>314</v>
      </c>
      <c r="K53" s="45" t="s">
        <v>307</v>
      </c>
      <c r="L53" s="45" t="s">
        <v>308</v>
      </c>
      <c r="M53" s="45"/>
      <c r="N53" s="45"/>
      <c r="O53" s="44"/>
    </row>
    <row r="54" spans="1:15" ht="22.5">
      <c r="A54" s="45">
        <v>47</v>
      </c>
      <c r="B54" s="45" t="s">
        <v>316</v>
      </c>
      <c r="C54" s="45" t="s">
        <v>166</v>
      </c>
      <c r="D54" s="45" t="s">
        <v>317</v>
      </c>
      <c r="E54" s="45" t="s">
        <v>224</v>
      </c>
      <c r="F54" s="46">
        <v>100</v>
      </c>
      <c r="G54" s="45"/>
      <c r="H54" s="45" t="s">
        <v>119</v>
      </c>
      <c r="I54" s="45"/>
      <c r="J54" s="45" t="s">
        <v>317</v>
      </c>
      <c r="K54" s="45" t="s">
        <v>142</v>
      </c>
      <c r="L54" s="44" t="s">
        <v>143</v>
      </c>
      <c r="M54" s="45"/>
      <c r="N54" s="45"/>
      <c r="O54" s="44"/>
    </row>
    <row r="55" spans="1:15" ht="40.5" customHeight="1">
      <c r="A55" s="45">
        <v>48</v>
      </c>
      <c r="B55" s="45" t="s">
        <v>318</v>
      </c>
      <c r="C55" s="45" t="s">
        <v>166</v>
      </c>
      <c r="D55" s="45" t="s">
        <v>319</v>
      </c>
      <c r="E55" s="45" t="s">
        <v>311</v>
      </c>
      <c r="F55" s="46">
        <v>600</v>
      </c>
      <c r="G55" s="45"/>
      <c r="H55" s="45" t="s">
        <v>119</v>
      </c>
      <c r="I55" s="45" t="s">
        <v>120</v>
      </c>
      <c r="J55" s="72" t="s">
        <v>319</v>
      </c>
      <c r="K55" s="45" t="s">
        <v>320</v>
      </c>
      <c r="L55" s="45" t="s">
        <v>321</v>
      </c>
      <c r="M55" s="45"/>
      <c r="N55" s="45"/>
      <c r="O55" s="45"/>
    </row>
    <row r="56" spans="1:15" ht="30" customHeight="1">
      <c r="A56" s="45">
        <v>49</v>
      </c>
      <c r="B56" s="45" t="s">
        <v>322</v>
      </c>
      <c r="C56" s="45" t="s">
        <v>166</v>
      </c>
      <c r="D56" s="62" t="s">
        <v>323</v>
      </c>
      <c r="E56" s="45" t="s">
        <v>324</v>
      </c>
      <c r="F56" s="46">
        <v>124</v>
      </c>
      <c r="G56" s="45"/>
      <c r="H56" s="45" t="s">
        <v>119</v>
      </c>
      <c r="I56" s="45"/>
      <c r="J56" s="62" t="s">
        <v>323</v>
      </c>
      <c r="K56" s="45" t="s">
        <v>307</v>
      </c>
      <c r="L56" s="45" t="s">
        <v>308</v>
      </c>
      <c r="M56" s="45"/>
      <c r="N56" s="45"/>
      <c r="O56" s="45"/>
    </row>
    <row r="57" spans="1:15" ht="18" customHeight="1">
      <c r="A57" s="54" t="s">
        <v>328</v>
      </c>
      <c r="B57" s="54"/>
      <c r="C57" s="54"/>
      <c r="D57" s="41" t="s">
        <v>329</v>
      </c>
      <c r="E57" s="55"/>
      <c r="F57" s="46">
        <f>SUM(F58:F65)</f>
        <v>13533</v>
      </c>
      <c r="G57" s="55"/>
      <c r="H57" s="45"/>
      <c r="I57" s="67"/>
      <c r="J57" s="44"/>
      <c r="K57" s="67"/>
      <c r="L57" s="67"/>
      <c r="M57" s="44"/>
      <c r="N57" s="44"/>
      <c r="O57" s="68"/>
    </row>
    <row r="58" spans="1:15" ht="33.75">
      <c r="A58" s="44">
        <v>50</v>
      </c>
      <c r="B58" s="47" t="s">
        <v>337</v>
      </c>
      <c r="C58" s="47" t="s">
        <v>159</v>
      </c>
      <c r="D58" s="47" t="s">
        <v>338</v>
      </c>
      <c r="E58" s="47" t="s">
        <v>339</v>
      </c>
      <c r="F58" s="48">
        <v>350</v>
      </c>
      <c r="G58" s="45">
        <v>1000</v>
      </c>
      <c r="H58" s="45" t="s">
        <v>333</v>
      </c>
      <c r="I58" s="47" t="s">
        <v>120</v>
      </c>
      <c r="J58" s="47" t="s">
        <v>338</v>
      </c>
      <c r="K58" s="47" t="s">
        <v>340</v>
      </c>
      <c r="L58" s="47" t="s">
        <v>341</v>
      </c>
      <c r="M58" s="65">
        <v>4800</v>
      </c>
      <c r="N58" s="65">
        <v>4800</v>
      </c>
      <c r="O58" s="44"/>
    </row>
    <row r="59" spans="1:15" ht="40.5" customHeight="1">
      <c r="A59" s="44">
        <v>51</v>
      </c>
      <c r="B59" s="47" t="s">
        <v>342</v>
      </c>
      <c r="C59" s="47"/>
      <c r="D59" s="47" t="s">
        <v>343</v>
      </c>
      <c r="E59" s="47" t="s">
        <v>339</v>
      </c>
      <c r="F59" s="48">
        <v>900</v>
      </c>
      <c r="G59" s="45" t="s">
        <v>344</v>
      </c>
      <c r="H59" s="45" t="s">
        <v>333</v>
      </c>
      <c r="I59" s="47" t="s">
        <v>120</v>
      </c>
      <c r="J59" s="47" t="s">
        <v>343</v>
      </c>
      <c r="K59" s="47" t="s">
        <v>345</v>
      </c>
      <c r="L59" s="47" t="s">
        <v>346</v>
      </c>
      <c r="M59" s="65">
        <v>9000</v>
      </c>
      <c r="N59" s="65">
        <v>9000</v>
      </c>
      <c r="O59" s="44"/>
    </row>
    <row r="60" spans="1:15" ht="33.75">
      <c r="A60" s="44">
        <v>52</v>
      </c>
      <c r="B60" s="47" t="s">
        <v>347</v>
      </c>
      <c r="C60" s="47" t="s">
        <v>159</v>
      </c>
      <c r="D60" s="47" t="s">
        <v>348</v>
      </c>
      <c r="E60" s="47" t="s">
        <v>339</v>
      </c>
      <c r="F60" s="48">
        <v>1100</v>
      </c>
      <c r="G60" s="47" t="s">
        <v>349</v>
      </c>
      <c r="H60" s="45" t="s">
        <v>333</v>
      </c>
      <c r="I60" s="47" t="s">
        <v>120</v>
      </c>
      <c r="J60" s="47" t="s">
        <v>348</v>
      </c>
      <c r="K60" s="47" t="s">
        <v>340</v>
      </c>
      <c r="L60" s="47" t="s">
        <v>341</v>
      </c>
      <c r="M60" s="65">
        <v>3000</v>
      </c>
      <c r="N60" s="65">
        <v>3000</v>
      </c>
      <c r="O60" s="44"/>
    </row>
    <row r="61" spans="1:15" ht="33.75">
      <c r="A61" s="44">
        <v>53</v>
      </c>
      <c r="B61" s="47" t="s">
        <v>350</v>
      </c>
      <c r="C61" s="47" t="s">
        <v>159</v>
      </c>
      <c r="D61" s="47" t="s">
        <v>351</v>
      </c>
      <c r="E61" s="47" t="s">
        <v>339</v>
      </c>
      <c r="F61" s="48">
        <v>52</v>
      </c>
      <c r="G61" s="47">
        <v>1000</v>
      </c>
      <c r="H61" s="45" t="s">
        <v>333</v>
      </c>
      <c r="I61" s="47" t="s">
        <v>120</v>
      </c>
      <c r="J61" s="47" t="s">
        <v>351</v>
      </c>
      <c r="K61" s="47" t="s">
        <v>340</v>
      </c>
      <c r="L61" s="47" t="s">
        <v>341</v>
      </c>
      <c r="M61" s="65">
        <v>520</v>
      </c>
      <c r="N61" s="65">
        <v>520</v>
      </c>
      <c r="O61" s="44"/>
    </row>
    <row r="62" spans="1:15" ht="33.75">
      <c r="A62" s="44">
        <v>54</v>
      </c>
      <c r="B62" s="47" t="s">
        <v>352</v>
      </c>
      <c r="C62" s="47" t="s">
        <v>159</v>
      </c>
      <c r="D62" s="47" t="s">
        <v>353</v>
      </c>
      <c r="E62" s="47" t="s">
        <v>130</v>
      </c>
      <c r="F62" s="48">
        <v>750</v>
      </c>
      <c r="G62" s="47">
        <v>3000</v>
      </c>
      <c r="H62" s="45" t="s">
        <v>333</v>
      </c>
      <c r="I62" s="47" t="s">
        <v>120</v>
      </c>
      <c r="J62" s="47" t="s">
        <v>353</v>
      </c>
      <c r="K62" s="47" t="s">
        <v>307</v>
      </c>
      <c r="L62" s="47" t="s">
        <v>354</v>
      </c>
      <c r="M62" s="65">
        <v>2350</v>
      </c>
      <c r="N62" s="65">
        <v>2350</v>
      </c>
      <c r="O62" s="44"/>
    </row>
    <row r="63" spans="1:15" ht="33.75">
      <c r="A63" s="44">
        <v>55</v>
      </c>
      <c r="B63" s="47" t="s">
        <v>358</v>
      </c>
      <c r="C63" s="47" t="s">
        <v>159</v>
      </c>
      <c r="D63" s="47" t="s">
        <v>359</v>
      </c>
      <c r="E63" s="45" t="s">
        <v>384</v>
      </c>
      <c r="F63" s="48">
        <v>10000</v>
      </c>
      <c r="G63" s="47"/>
      <c r="H63" s="45" t="s">
        <v>333</v>
      </c>
      <c r="I63" s="44" t="s">
        <v>362</v>
      </c>
      <c r="J63" s="47" t="s">
        <v>359</v>
      </c>
      <c r="K63" s="47" t="s">
        <v>363</v>
      </c>
      <c r="L63" s="47" t="s">
        <v>364</v>
      </c>
      <c r="M63" s="65">
        <v>10155</v>
      </c>
      <c r="N63" s="65">
        <v>38543</v>
      </c>
      <c r="O63" s="45" t="s">
        <v>385</v>
      </c>
    </row>
    <row r="64" spans="1:15" ht="33.75">
      <c r="A64" s="44">
        <v>56</v>
      </c>
      <c r="B64" s="45" t="s">
        <v>365</v>
      </c>
      <c r="C64" s="47" t="s">
        <v>159</v>
      </c>
      <c r="D64" s="45" t="s">
        <v>366</v>
      </c>
      <c r="E64" s="45" t="s">
        <v>324</v>
      </c>
      <c r="F64" s="46">
        <v>376</v>
      </c>
      <c r="G64" s="45"/>
      <c r="H64" s="45" t="s">
        <v>333</v>
      </c>
      <c r="I64" s="44"/>
      <c r="J64" s="45" t="s">
        <v>366</v>
      </c>
      <c r="K64" s="47" t="s">
        <v>307</v>
      </c>
      <c r="L64" s="47" t="s">
        <v>354</v>
      </c>
      <c r="M64" s="44"/>
      <c r="N64" s="44"/>
      <c r="O64" s="42"/>
    </row>
    <row r="65" spans="1:15" ht="42" customHeight="1">
      <c r="A65" s="44">
        <v>57</v>
      </c>
      <c r="B65" s="45" t="s">
        <v>367</v>
      </c>
      <c r="C65" s="47" t="s">
        <v>159</v>
      </c>
      <c r="D65" s="44" t="s">
        <v>368</v>
      </c>
      <c r="E65" s="47" t="s">
        <v>339</v>
      </c>
      <c r="F65" s="46">
        <v>5</v>
      </c>
      <c r="G65" s="45"/>
      <c r="H65" s="45" t="s">
        <v>333</v>
      </c>
      <c r="I65" s="44"/>
      <c r="J65" s="44" t="s">
        <v>368</v>
      </c>
      <c r="K65" s="44" t="s">
        <v>369</v>
      </c>
      <c r="L65" s="44" t="s">
        <v>370</v>
      </c>
      <c r="M65" s="44"/>
      <c r="N65" s="44"/>
      <c r="O65" s="44"/>
    </row>
  </sheetData>
  <sheetProtection/>
  <autoFilter ref="A4:O65"/>
  <mergeCells count="19">
    <mergeCell ref="A2:O2"/>
    <mergeCell ref="M3:N3"/>
    <mergeCell ref="A5:B5"/>
    <mergeCell ref="A6:C6"/>
    <mergeCell ref="A18:C18"/>
    <mergeCell ref="A57:C5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O3:O4"/>
  </mergeCells>
  <printOptions horizontalCentered="1"/>
  <pageMargins left="0.16" right="0.16" top="0.59" bottom="0.51" header="0.51" footer="0.51"/>
  <pageSetup horizontalDpi="600" verticalDpi="6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workbookViewId="0" topLeftCell="A1">
      <pane ySplit="4" topLeftCell="BM44" activePane="bottomLeft" state="frozen"/>
      <selection pane="bottomLeft" activeCell="I25" sqref="I25"/>
    </sheetView>
  </sheetViews>
  <sheetFormatPr defaultColWidth="9.00390625" defaultRowHeight="14.25"/>
  <cols>
    <col min="1" max="1" width="3.25390625" style="0" customWidth="1"/>
    <col min="2" max="2" width="9.00390625" style="0" customWidth="1"/>
    <col min="3" max="3" width="4.25390625" style="0" customWidth="1"/>
    <col min="4" max="4" width="25.25390625" style="0" customWidth="1"/>
    <col min="5" max="5" width="8.50390625" style="0" customWidth="1"/>
    <col min="6" max="6" width="9.25390625" style="29" customWidth="1"/>
    <col min="7" max="7" width="7.50390625" style="0" customWidth="1"/>
    <col min="8" max="8" width="5.00390625" style="0" customWidth="1"/>
    <col min="9" max="9" width="5.625" style="0" customWidth="1"/>
    <col min="10" max="10" width="25.25390625" style="0" customWidth="1"/>
    <col min="11" max="11" width="5.375" style="0" customWidth="1"/>
    <col min="12" max="12" width="5.25390625" style="0" customWidth="1"/>
    <col min="13" max="13" width="5.125" style="0" customWidth="1"/>
    <col min="14" max="14" width="6.875" style="0" customWidth="1"/>
    <col min="15" max="15" width="12.125" style="0" customWidth="1"/>
  </cols>
  <sheetData>
    <row r="1" ht="14.25">
      <c r="A1" t="s">
        <v>0</v>
      </c>
    </row>
    <row r="2" spans="1:15" ht="30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21.75" customHeight="1">
      <c r="A3" s="31" t="s">
        <v>2</v>
      </c>
      <c r="B3" s="31" t="s">
        <v>3</v>
      </c>
      <c r="C3" s="31" t="s">
        <v>4</v>
      </c>
      <c r="D3" s="32" t="s">
        <v>5</v>
      </c>
      <c r="E3" s="32" t="s">
        <v>6</v>
      </c>
      <c r="F3" s="33" t="s">
        <v>7</v>
      </c>
      <c r="G3" s="31" t="s">
        <v>8</v>
      </c>
      <c r="H3" s="32" t="s">
        <v>9</v>
      </c>
      <c r="I3" s="32" t="s">
        <v>10</v>
      </c>
      <c r="J3" s="32" t="s">
        <v>11</v>
      </c>
      <c r="K3" s="32" t="s">
        <v>12</v>
      </c>
      <c r="L3" s="32" t="s">
        <v>13</v>
      </c>
      <c r="M3" s="32" t="s">
        <v>14</v>
      </c>
      <c r="N3" s="32"/>
      <c r="O3" s="32" t="s">
        <v>15</v>
      </c>
    </row>
    <row r="4" spans="1:15" ht="27.75" customHeight="1">
      <c r="A4" s="31"/>
      <c r="B4" s="31"/>
      <c r="C4" s="31"/>
      <c r="D4" s="32"/>
      <c r="E4" s="32"/>
      <c r="F4" s="34"/>
      <c r="G4" s="31"/>
      <c r="H4" s="32"/>
      <c r="I4" s="32"/>
      <c r="J4" s="32"/>
      <c r="K4" s="32"/>
      <c r="L4" s="32"/>
      <c r="M4" s="32" t="s">
        <v>16</v>
      </c>
      <c r="N4" s="32" t="s">
        <v>17</v>
      </c>
      <c r="O4" s="32"/>
    </row>
    <row r="5" spans="1:16" ht="105" customHeight="1">
      <c r="A5" s="31" t="s">
        <v>18</v>
      </c>
      <c r="B5" s="31"/>
      <c r="C5" s="35"/>
      <c r="D5" s="31" t="s">
        <v>386</v>
      </c>
      <c r="E5" s="36"/>
      <c r="F5" s="37">
        <f>F6+F18+F57</f>
        <v>72218.935</v>
      </c>
      <c r="G5" s="31"/>
      <c r="H5" s="31"/>
      <c r="I5" s="31"/>
      <c r="J5" s="31"/>
      <c r="K5" s="31"/>
      <c r="L5" s="31"/>
      <c r="M5" s="31"/>
      <c r="N5" s="63" t="s">
        <v>387</v>
      </c>
      <c r="O5" s="64"/>
      <c r="P5" t="s">
        <v>23</v>
      </c>
    </row>
    <row r="6" spans="1:15" ht="22.5" customHeight="1">
      <c r="A6" s="38" t="s">
        <v>21</v>
      </c>
      <c r="B6" s="39"/>
      <c r="C6" s="40"/>
      <c r="D6" s="41" t="s">
        <v>388</v>
      </c>
      <c r="E6" s="42"/>
      <c r="F6" s="43">
        <f>SUM(F7:F17)</f>
        <v>32213</v>
      </c>
      <c r="G6" s="42" t="s">
        <v>23</v>
      </c>
      <c r="H6" s="42"/>
      <c r="I6" s="42"/>
      <c r="J6" s="42"/>
      <c r="K6" s="42"/>
      <c r="L6" s="42"/>
      <c r="M6" s="42"/>
      <c r="N6" s="42"/>
      <c r="O6" s="42" t="s">
        <v>23</v>
      </c>
    </row>
    <row r="7" spans="1:15" ht="93" customHeight="1">
      <c r="A7" s="44">
        <v>1</v>
      </c>
      <c r="B7" s="45" t="s">
        <v>24</v>
      </c>
      <c r="C7" s="45" t="s">
        <v>25</v>
      </c>
      <c r="D7" s="45" t="s">
        <v>26</v>
      </c>
      <c r="E7" s="45" t="s">
        <v>27</v>
      </c>
      <c r="F7" s="43">
        <v>1193</v>
      </c>
      <c r="G7" s="44"/>
      <c r="H7" s="44" t="s">
        <v>28</v>
      </c>
      <c r="I7" s="44" t="s">
        <v>29</v>
      </c>
      <c r="J7" s="45" t="s">
        <v>26</v>
      </c>
      <c r="K7" s="45" t="s">
        <v>30</v>
      </c>
      <c r="L7" s="44" t="s">
        <v>31</v>
      </c>
      <c r="M7" s="44">
        <v>254</v>
      </c>
      <c r="N7" s="44">
        <v>836</v>
      </c>
      <c r="O7" s="45" t="s">
        <v>389</v>
      </c>
    </row>
    <row r="8" spans="1:15" ht="42" customHeight="1">
      <c r="A8" s="44">
        <v>2</v>
      </c>
      <c r="B8" s="45" t="s">
        <v>33</v>
      </c>
      <c r="C8" s="45" t="s">
        <v>25</v>
      </c>
      <c r="D8" s="45" t="s">
        <v>34</v>
      </c>
      <c r="E8" s="45" t="s">
        <v>27</v>
      </c>
      <c r="F8" s="46">
        <v>805</v>
      </c>
      <c r="G8" s="45"/>
      <c r="H8" s="45" t="s">
        <v>28</v>
      </c>
      <c r="I8" s="44" t="s">
        <v>35</v>
      </c>
      <c r="J8" s="45" t="s">
        <v>34</v>
      </c>
      <c r="K8" s="45" t="s">
        <v>30</v>
      </c>
      <c r="L8" s="44" t="s">
        <v>31</v>
      </c>
      <c r="M8" s="44">
        <v>572</v>
      </c>
      <c r="N8" s="44">
        <v>2403</v>
      </c>
      <c r="O8" s="45" t="s">
        <v>23</v>
      </c>
    </row>
    <row r="9" spans="1:15" ht="48" customHeight="1">
      <c r="A9" s="44">
        <v>3</v>
      </c>
      <c r="B9" s="45" t="s">
        <v>55</v>
      </c>
      <c r="C9" s="45" t="s">
        <v>25</v>
      </c>
      <c r="D9" s="45" t="s">
        <v>56</v>
      </c>
      <c r="E9" s="45" t="s">
        <v>373</v>
      </c>
      <c r="F9" s="46">
        <v>3492</v>
      </c>
      <c r="G9" s="45"/>
      <c r="H9" s="45">
        <v>2019</v>
      </c>
      <c r="I9" s="45" t="s">
        <v>57</v>
      </c>
      <c r="J9" s="45" t="s">
        <v>56</v>
      </c>
      <c r="K9" s="45" t="s">
        <v>40</v>
      </c>
      <c r="L9" s="45" t="s">
        <v>41</v>
      </c>
      <c r="M9" s="44">
        <v>1081</v>
      </c>
      <c r="N9" s="44">
        <v>4177</v>
      </c>
      <c r="O9" s="44"/>
    </row>
    <row r="10" spans="1:15" ht="45" customHeight="1">
      <c r="A10" s="44">
        <v>4</v>
      </c>
      <c r="B10" s="45" t="s">
        <v>61</v>
      </c>
      <c r="C10" s="45" t="s">
        <v>25</v>
      </c>
      <c r="D10" s="45" t="s">
        <v>62</v>
      </c>
      <c r="E10" s="45" t="s">
        <v>373</v>
      </c>
      <c r="F10" s="46">
        <v>1395</v>
      </c>
      <c r="G10" s="45"/>
      <c r="H10" s="45">
        <v>2019</v>
      </c>
      <c r="I10" s="45" t="s">
        <v>63</v>
      </c>
      <c r="J10" s="45" t="s">
        <v>62</v>
      </c>
      <c r="K10" s="45" t="s">
        <v>40</v>
      </c>
      <c r="L10" s="45" t="s">
        <v>41</v>
      </c>
      <c r="M10" s="44">
        <v>350</v>
      </c>
      <c r="N10" s="44">
        <v>1376</v>
      </c>
      <c r="O10" s="44"/>
    </row>
    <row r="11" spans="1:15" ht="102.75" customHeight="1">
      <c r="A11" s="44">
        <v>5</v>
      </c>
      <c r="B11" s="45" t="s">
        <v>98</v>
      </c>
      <c r="C11" s="45" t="s">
        <v>25</v>
      </c>
      <c r="D11" s="45" t="s">
        <v>390</v>
      </c>
      <c r="E11" s="45" t="s">
        <v>391</v>
      </c>
      <c r="F11" s="46">
        <v>5147</v>
      </c>
      <c r="G11" s="45"/>
      <c r="H11" s="45" t="s">
        <v>66</v>
      </c>
      <c r="I11" s="45" t="s">
        <v>75</v>
      </c>
      <c r="J11" s="45" t="s">
        <v>390</v>
      </c>
      <c r="K11" s="45" t="s">
        <v>40</v>
      </c>
      <c r="L11" s="45" t="s">
        <v>41</v>
      </c>
      <c r="M11" s="44">
        <v>17841</v>
      </c>
      <c r="N11" s="44">
        <v>77913</v>
      </c>
      <c r="O11" s="45" t="s">
        <v>392</v>
      </c>
    </row>
    <row r="12" spans="1:18" ht="112.5" customHeight="1">
      <c r="A12" s="44">
        <v>6</v>
      </c>
      <c r="B12" s="47" t="s">
        <v>123</v>
      </c>
      <c r="C12" s="45" t="s">
        <v>25</v>
      </c>
      <c r="D12" s="47" t="s">
        <v>124</v>
      </c>
      <c r="E12" s="47" t="s">
        <v>393</v>
      </c>
      <c r="F12" s="48">
        <f>3000+1444+3300+16</f>
        <v>7760</v>
      </c>
      <c r="G12" s="49" t="s">
        <v>23</v>
      </c>
      <c r="H12" s="47" t="s">
        <v>119</v>
      </c>
      <c r="I12" s="47" t="s">
        <v>394</v>
      </c>
      <c r="J12" s="47" t="s">
        <v>124</v>
      </c>
      <c r="K12" s="47" t="s">
        <v>121</v>
      </c>
      <c r="L12" s="47" t="s">
        <v>122</v>
      </c>
      <c r="M12" s="65">
        <v>8156</v>
      </c>
      <c r="N12" s="65">
        <v>8156</v>
      </c>
      <c r="O12" s="65" t="s">
        <v>395</v>
      </c>
      <c r="P12" t="s">
        <v>23</v>
      </c>
      <c r="Q12" t="s">
        <v>23</v>
      </c>
      <c r="R12" t="s">
        <v>23</v>
      </c>
    </row>
    <row r="13" spans="1:18" ht="46.5" customHeight="1">
      <c r="A13" s="44">
        <v>7</v>
      </c>
      <c r="B13" s="47" t="s">
        <v>128</v>
      </c>
      <c r="C13" s="45" t="s">
        <v>25</v>
      </c>
      <c r="D13" s="47" t="s">
        <v>129</v>
      </c>
      <c r="E13" s="50" t="s">
        <v>130</v>
      </c>
      <c r="F13" s="48">
        <v>1353</v>
      </c>
      <c r="G13" s="49">
        <v>8</v>
      </c>
      <c r="H13" s="47" t="s">
        <v>119</v>
      </c>
      <c r="I13" s="47" t="s">
        <v>394</v>
      </c>
      <c r="J13" s="47" t="s">
        <v>129</v>
      </c>
      <c r="K13" s="47" t="s">
        <v>121</v>
      </c>
      <c r="L13" s="47" t="s">
        <v>122</v>
      </c>
      <c r="M13" s="65">
        <v>1104</v>
      </c>
      <c r="N13" s="65">
        <v>1104</v>
      </c>
      <c r="O13" s="65" t="s">
        <v>23</v>
      </c>
      <c r="P13" t="s">
        <v>23</v>
      </c>
      <c r="Q13" t="s">
        <v>23</v>
      </c>
      <c r="R13" t="s">
        <v>23</v>
      </c>
    </row>
    <row r="14" spans="1:15" ht="110.25" customHeight="1">
      <c r="A14" s="44">
        <v>8</v>
      </c>
      <c r="B14" s="47" t="s">
        <v>131</v>
      </c>
      <c r="C14" s="45" t="s">
        <v>25</v>
      </c>
      <c r="D14" s="47" t="s">
        <v>377</v>
      </c>
      <c r="E14" s="47" t="s">
        <v>396</v>
      </c>
      <c r="F14" s="48">
        <v>7764</v>
      </c>
      <c r="G14" s="49">
        <v>30000</v>
      </c>
      <c r="H14" s="47" t="s">
        <v>135</v>
      </c>
      <c r="I14" s="47" t="s">
        <v>120</v>
      </c>
      <c r="J14" s="47" t="s">
        <v>377</v>
      </c>
      <c r="K14" s="47" t="s">
        <v>136</v>
      </c>
      <c r="L14" s="47" t="s">
        <v>137</v>
      </c>
      <c r="M14" s="44">
        <v>2588</v>
      </c>
      <c r="N14" s="65">
        <v>9322</v>
      </c>
      <c r="O14" s="65" t="s">
        <v>397</v>
      </c>
    </row>
    <row r="15" spans="1:15" ht="60" customHeight="1">
      <c r="A15" s="44">
        <v>9</v>
      </c>
      <c r="B15" s="47" t="s">
        <v>139</v>
      </c>
      <c r="C15" s="45" t="s">
        <v>25</v>
      </c>
      <c r="D15" s="47" t="s">
        <v>398</v>
      </c>
      <c r="E15" s="47" t="s">
        <v>141</v>
      </c>
      <c r="F15" s="48">
        <v>3000</v>
      </c>
      <c r="G15" s="49"/>
      <c r="H15" s="47" t="s">
        <v>119</v>
      </c>
      <c r="I15" s="47" t="s">
        <v>394</v>
      </c>
      <c r="J15" s="47" t="s">
        <v>398</v>
      </c>
      <c r="K15" s="45" t="s">
        <v>142</v>
      </c>
      <c r="L15" s="44" t="s">
        <v>143</v>
      </c>
      <c r="M15" s="47" t="s">
        <v>23</v>
      </c>
      <c r="N15" s="47" t="s">
        <v>23</v>
      </c>
      <c r="O15" s="47" t="s">
        <v>381</v>
      </c>
    </row>
    <row r="16" spans="1:15" s="28" customFormat="1" ht="45" customHeight="1">
      <c r="A16" s="44">
        <v>10</v>
      </c>
      <c r="B16" s="51" t="s">
        <v>144</v>
      </c>
      <c r="C16" s="51" t="s">
        <v>25</v>
      </c>
      <c r="D16" s="45" t="s">
        <v>145</v>
      </c>
      <c r="E16" s="51" t="s">
        <v>146</v>
      </c>
      <c r="F16" s="52">
        <v>184</v>
      </c>
      <c r="G16" s="53" t="s">
        <v>147</v>
      </c>
      <c r="H16" s="47" t="s">
        <v>119</v>
      </c>
      <c r="I16" s="51" t="s">
        <v>148</v>
      </c>
      <c r="J16" s="45" t="s">
        <v>145</v>
      </c>
      <c r="K16" s="45" t="s">
        <v>399</v>
      </c>
      <c r="L16" s="51" t="s">
        <v>400</v>
      </c>
      <c r="M16" s="66">
        <v>270</v>
      </c>
      <c r="N16" s="66">
        <v>930</v>
      </c>
      <c r="O16" s="65"/>
    </row>
    <row r="17" spans="1:15" s="28" customFormat="1" ht="45" customHeight="1">
      <c r="A17" s="44">
        <v>11</v>
      </c>
      <c r="B17" s="51" t="s">
        <v>151</v>
      </c>
      <c r="C17" s="51" t="s">
        <v>25</v>
      </c>
      <c r="D17" s="45" t="s">
        <v>152</v>
      </c>
      <c r="E17" s="51" t="s">
        <v>146</v>
      </c>
      <c r="F17" s="52">
        <v>120</v>
      </c>
      <c r="G17" s="51" t="s">
        <v>153</v>
      </c>
      <c r="H17" s="47" t="s">
        <v>119</v>
      </c>
      <c r="I17" s="51" t="s">
        <v>154</v>
      </c>
      <c r="J17" s="45" t="s">
        <v>152</v>
      </c>
      <c r="K17" s="45" t="s">
        <v>399</v>
      </c>
      <c r="L17" s="51" t="s">
        <v>400</v>
      </c>
      <c r="M17" s="66">
        <v>610</v>
      </c>
      <c r="N17" s="66">
        <v>2200</v>
      </c>
      <c r="O17" s="65"/>
    </row>
    <row r="18" spans="1:15" ht="16.5" customHeight="1">
      <c r="A18" s="54" t="s">
        <v>163</v>
      </c>
      <c r="B18" s="54"/>
      <c r="C18" s="54"/>
      <c r="D18" s="41" t="s">
        <v>401</v>
      </c>
      <c r="E18" s="55"/>
      <c r="F18" s="46">
        <f>SUM(F19:F56)</f>
        <v>27456.935</v>
      </c>
      <c r="G18" s="55"/>
      <c r="H18" s="45"/>
      <c r="I18" s="67"/>
      <c r="J18" s="44"/>
      <c r="K18" s="67"/>
      <c r="L18" s="67"/>
      <c r="M18" s="44"/>
      <c r="N18" s="44"/>
      <c r="O18" s="68"/>
    </row>
    <row r="19" spans="1:18" ht="48" customHeight="1">
      <c r="A19" s="45">
        <v>12</v>
      </c>
      <c r="B19" s="45" t="s">
        <v>165</v>
      </c>
      <c r="C19" s="45" t="s">
        <v>166</v>
      </c>
      <c r="D19" s="44" t="s">
        <v>167</v>
      </c>
      <c r="E19" s="45" t="s">
        <v>178</v>
      </c>
      <c r="F19" s="46">
        <v>3146.6</v>
      </c>
      <c r="G19" s="45" t="s">
        <v>169</v>
      </c>
      <c r="H19" s="45" t="s">
        <v>119</v>
      </c>
      <c r="I19" s="44" t="s">
        <v>120</v>
      </c>
      <c r="J19" s="44" t="s">
        <v>167</v>
      </c>
      <c r="K19" s="45" t="s">
        <v>142</v>
      </c>
      <c r="L19" s="44" t="s">
        <v>143</v>
      </c>
      <c r="M19" s="44">
        <v>11245</v>
      </c>
      <c r="N19" s="44">
        <v>43406</v>
      </c>
      <c r="O19" s="69" t="s">
        <v>402</v>
      </c>
      <c r="R19" t="s">
        <v>23</v>
      </c>
    </row>
    <row r="20" spans="1:18" ht="51.75" customHeight="1">
      <c r="A20" s="45">
        <v>13</v>
      </c>
      <c r="B20" s="45" t="s">
        <v>171</v>
      </c>
      <c r="C20" s="45" t="s">
        <v>166</v>
      </c>
      <c r="D20" s="45" t="s">
        <v>172</v>
      </c>
      <c r="E20" s="45" t="s">
        <v>178</v>
      </c>
      <c r="F20" s="46">
        <v>2963.7</v>
      </c>
      <c r="G20" s="45" t="s">
        <v>174</v>
      </c>
      <c r="H20" s="45" t="s">
        <v>119</v>
      </c>
      <c r="I20" s="44" t="s">
        <v>120</v>
      </c>
      <c r="J20" s="45" t="s">
        <v>172</v>
      </c>
      <c r="K20" s="45" t="s">
        <v>142</v>
      </c>
      <c r="L20" s="44" t="s">
        <v>143</v>
      </c>
      <c r="M20" s="44">
        <v>9879</v>
      </c>
      <c r="N20" s="44">
        <v>38528</v>
      </c>
      <c r="O20" s="45" t="s">
        <v>403</v>
      </c>
      <c r="R20" t="s">
        <v>23</v>
      </c>
    </row>
    <row r="21" spans="1:18" ht="27" customHeight="1">
      <c r="A21" s="45">
        <v>14</v>
      </c>
      <c r="B21" s="45" t="s">
        <v>176</v>
      </c>
      <c r="C21" s="45" t="s">
        <v>166</v>
      </c>
      <c r="D21" s="45" t="s">
        <v>177</v>
      </c>
      <c r="E21" s="45" t="s">
        <v>178</v>
      </c>
      <c r="F21" s="46">
        <v>600.95</v>
      </c>
      <c r="G21" s="45" t="s">
        <v>179</v>
      </c>
      <c r="H21" s="45" t="s">
        <v>119</v>
      </c>
      <c r="I21" s="44" t="s">
        <v>120</v>
      </c>
      <c r="J21" s="45" t="s">
        <v>177</v>
      </c>
      <c r="K21" s="45" t="s">
        <v>142</v>
      </c>
      <c r="L21" s="44" t="s">
        <v>143</v>
      </c>
      <c r="M21" s="44">
        <v>4006</v>
      </c>
      <c r="N21" s="44">
        <v>14756</v>
      </c>
      <c r="O21" s="45"/>
      <c r="R21" t="s">
        <v>23</v>
      </c>
    </row>
    <row r="22" spans="1:18" ht="24.75" customHeight="1">
      <c r="A22" s="45">
        <v>15</v>
      </c>
      <c r="B22" s="45" t="s">
        <v>180</v>
      </c>
      <c r="C22" s="45" t="s">
        <v>166</v>
      </c>
      <c r="D22" s="44" t="s">
        <v>181</v>
      </c>
      <c r="E22" s="45" t="s">
        <v>178</v>
      </c>
      <c r="F22" s="46">
        <v>1400</v>
      </c>
      <c r="G22" s="45" t="s">
        <v>182</v>
      </c>
      <c r="H22" s="45" t="s">
        <v>119</v>
      </c>
      <c r="I22" s="44" t="s">
        <v>120</v>
      </c>
      <c r="J22" s="44" t="s">
        <v>181</v>
      </c>
      <c r="K22" s="45" t="s">
        <v>142</v>
      </c>
      <c r="L22" s="44" t="s">
        <v>143</v>
      </c>
      <c r="M22" s="44">
        <v>4000</v>
      </c>
      <c r="N22" s="44">
        <v>15249</v>
      </c>
      <c r="O22" s="45"/>
      <c r="R22" t="s">
        <v>23</v>
      </c>
    </row>
    <row r="23" spans="1:18" ht="27" customHeight="1">
      <c r="A23" s="45">
        <v>16</v>
      </c>
      <c r="B23" s="45" t="s">
        <v>183</v>
      </c>
      <c r="C23" s="45" t="s">
        <v>166</v>
      </c>
      <c r="D23" s="45" t="s">
        <v>184</v>
      </c>
      <c r="E23" s="45" t="s">
        <v>178</v>
      </c>
      <c r="F23" s="46">
        <v>1400</v>
      </c>
      <c r="G23" s="45" t="s">
        <v>185</v>
      </c>
      <c r="H23" s="45" t="s">
        <v>119</v>
      </c>
      <c r="I23" s="44" t="s">
        <v>120</v>
      </c>
      <c r="J23" s="45" t="s">
        <v>184</v>
      </c>
      <c r="K23" s="45" t="s">
        <v>142</v>
      </c>
      <c r="L23" s="44" t="s">
        <v>143</v>
      </c>
      <c r="M23" s="44">
        <v>18154</v>
      </c>
      <c r="N23" s="44">
        <v>70786</v>
      </c>
      <c r="O23" s="45"/>
      <c r="R23" t="s">
        <v>23</v>
      </c>
    </row>
    <row r="24" spans="1:18" ht="41.25" customHeight="1">
      <c r="A24" s="45">
        <v>17</v>
      </c>
      <c r="B24" s="45" t="s">
        <v>186</v>
      </c>
      <c r="C24" s="45" t="s">
        <v>166</v>
      </c>
      <c r="D24" s="45" t="s">
        <v>187</v>
      </c>
      <c r="E24" s="45" t="s">
        <v>178</v>
      </c>
      <c r="F24" s="46">
        <v>1600</v>
      </c>
      <c r="G24" s="45" t="s">
        <v>188</v>
      </c>
      <c r="H24" s="45" t="s">
        <v>119</v>
      </c>
      <c r="I24" s="44" t="s">
        <v>120</v>
      </c>
      <c r="J24" s="45" t="s">
        <v>187</v>
      </c>
      <c r="K24" s="45" t="s">
        <v>142</v>
      </c>
      <c r="L24" s="44" t="s">
        <v>143</v>
      </c>
      <c r="M24" s="44">
        <v>15423</v>
      </c>
      <c r="N24" s="44">
        <v>59224</v>
      </c>
      <c r="O24" s="45" t="s">
        <v>404</v>
      </c>
      <c r="R24" t="s">
        <v>23</v>
      </c>
    </row>
    <row r="25" spans="1:18" ht="30.75" customHeight="1">
      <c r="A25" s="45">
        <v>18</v>
      </c>
      <c r="B25" s="45" t="s">
        <v>189</v>
      </c>
      <c r="C25" s="45" t="s">
        <v>166</v>
      </c>
      <c r="D25" s="45" t="s">
        <v>190</v>
      </c>
      <c r="E25" s="45" t="s">
        <v>178</v>
      </c>
      <c r="F25" s="46">
        <v>3233.5</v>
      </c>
      <c r="G25" s="45" t="s">
        <v>191</v>
      </c>
      <c r="H25" s="45" t="s">
        <v>119</v>
      </c>
      <c r="I25" s="44" t="s">
        <v>120</v>
      </c>
      <c r="J25" s="45" t="s">
        <v>190</v>
      </c>
      <c r="K25" s="45" t="s">
        <v>142</v>
      </c>
      <c r="L25" s="44" t="s">
        <v>143</v>
      </c>
      <c r="M25" s="44">
        <v>19597</v>
      </c>
      <c r="N25" s="44">
        <v>74666</v>
      </c>
      <c r="O25" s="70" t="s">
        <v>405</v>
      </c>
      <c r="R25" t="s">
        <v>23</v>
      </c>
    </row>
    <row r="26" spans="1:15" ht="24.75" customHeight="1">
      <c r="A26" s="45">
        <v>19</v>
      </c>
      <c r="B26" s="45" t="s">
        <v>192</v>
      </c>
      <c r="C26" s="45" t="s">
        <v>166</v>
      </c>
      <c r="D26" s="45" t="s">
        <v>193</v>
      </c>
      <c r="E26" s="45" t="s">
        <v>178</v>
      </c>
      <c r="F26" s="46">
        <v>947.385</v>
      </c>
      <c r="G26" s="45" t="s">
        <v>191</v>
      </c>
      <c r="H26" s="45" t="s">
        <v>119</v>
      </c>
      <c r="I26" s="44" t="s">
        <v>120</v>
      </c>
      <c r="J26" s="45" t="s">
        <v>193</v>
      </c>
      <c r="K26" s="45" t="s">
        <v>142</v>
      </c>
      <c r="L26" s="44" t="s">
        <v>143</v>
      </c>
      <c r="M26" s="44">
        <v>12632</v>
      </c>
      <c r="N26" s="44">
        <v>48758</v>
      </c>
      <c r="O26" s="44"/>
    </row>
    <row r="27" spans="1:15" ht="21.75" customHeight="1">
      <c r="A27" s="45">
        <v>20</v>
      </c>
      <c r="B27" s="45" t="s">
        <v>194</v>
      </c>
      <c r="C27" s="45" t="s">
        <v>166</v>
      </c>
      <c r="D27" s="45" t="s">
        <v>195</v>
      </c>
      <c r="E27" s="45" t="s">
        <v>178</v>
      </c>
      <c r="F27" s="46">
        <v>400</v>
      </c>
      <c r="G27" s="45" t="s">
        <v>196</v>
      </c>
      <c r="H27" s="45" t="s">
        <v>197</v>
      </c>
      <c r="I27" s="44" t="s">
        <v>120</v>
      </c>
      <c r="J27" s="45" t="s">
        <v>195</v>
      </c>
      <c r="K27" s="45" t="s">
        <v>142</v>
      </c>
      <c r="L27" s="44" t="s">
        <v>143</v>
      </c>
      <c r="M27" s="44">
        <v>818</v>
      </c>
      <c r="N27" s="44">
        <v>3151</v>
      </c>
      <c r="O27" s="44"/>
    </row>
    <row r="28" spans="1:15" ht="24" customHeight="1">
      <c r="A28" s="45">
        <v>21</v>
      </c>
      <c r="B28" s="45" t="s">
        <v>198</v>
      </c>
      <c r="C28" s="45" t="s">
        <v>166</v>
      </c>
      <c r="D28" s="45" t="s">
        <v>199</v>
      </c>
      <c r="E28" s="45" t="s">
        <v>178</v>
      </c>
      <c r="F28" s="46">
        <v>500</v>
      </c>
      <c r="G28" s="45" t="s">
        <v>196</v>
      </c>
      <c r="H28" s="45" t="s">
        <v>197</v>
      </c>
      <c r="I28" s="44" t="s">
        <v>120</v>
      </c>
      <c r="J28" s="45" t="s">
        <v>199</v>
      </c>
      <c r="K28" s="45" t="s">
        <v>142</v>
      </c>
      <c r="L28" s="44" t="s">
        <v>143</v>
      </c>
      <c r="M28" s="44">
        <v>3384</v>
      </c>
      <c r="N28" s="44">
        <v>13062</v>
      </c>
      <c r="O28" s="44"/>
    </row>
    <row r="29" spans="1:15" ht="22.5">
      <c r="A29" s="45">
        <v>22</v>
      </c>
      <c r="B29" s="45" t="s">
        <v>200</v>
      </c>
      <c r="C29" s="45" t="s">
        <v>166</v>
      </c>
      <c r="D29" s="45" t="s">
        <v>201</v>
      </c>
      <c r="E29" s="45" t="s">
        <v>178</v>
      </c>
      <c r="F29" s="46">
        <v>200</v>
      </c>
      <c r="G29" s="45" t="s">
        <v>196</v>
      </c>
      <c r="H29" s="45" t="s">
        <v>197</v>
      </c>
      <c r="I29" s="44" t="s">
        <v>120</v>
      </c>
      <c r="J29" s="45" t="s">
        <v>201</v>
      </c>
      <c r="K29" s="45" t="s">
        <v>142</v>
      </c>
      <c r="L29" s="44" t="s">
        <v>143</v>
      </c>
      <c r="M29" s="44">
        <v>538</v>
      </c>
      <c r="N29" s="44">
        <v>2098</v>
      </c>
      <c r="O29" s="44"/>
    </row>
    <row r="30" spans="1:15" ht="22.5">
      <c r="A30" s="45">
        <v>23</v>
      </c>
      <c r="B30" s="45" t="s">
        <v>202</v>
      </c>
      <c r="C30" s="45" t="s">
        <v>166</v>
      </c>
      <c r="D30" s="45" t="s">
        <v>203</v>
      </c>
      <c r="E30" s="45" t="s">
        <v>178</v>
      </c>
      <c r="F30" s="46">
        <v>15</v>
      </c>
      <c r="G30" s="45" t="s">
        <v>204</v>
      </c>
      <c r="H30" s="45" t="s">
        <v>197</v>
      </c>
      <c r="I30" s="44" t="s">
        <v>120</v>
      </c>
      <c r="J30" s="45" t="s">
        <v>203</v>
      </c>
      <c r="K30" s="45" t="s">
        <v>142</v>
      </c>
      <c r="L30" s="44" t="s">
        <v>143</v>
      </c>
      <c r="M30" s="44">
        <v>30</v>
      </c>
      <c r="N30" s="44">
        <v>118</v>
      </c>
      <c r="O30" s="44"/>
    </row>
    <row r="31" spans="1:15" ht="22.5">
      <c r="A31" s="45">
        <v>24</v>
      </c>
      <c r="B31" s="45" t="s">
        <v>205</v>
      </c>
      <c r="C31" s="45" t="s">
        <v>166</v>
      </c>
      <c r="D31" s="45" t="s">
        <v>206</v>
      </c>
      <c r="E31" s="45" t="s">
        <v>178</v>
      </c>
      <c r="F31" s="46">
        <v>25</v>
      </c>
      <c r="G31" s="45" t="s">
        <v>196</v>
      </c>
      <c r="H31" s="45" t="s">
        <v>197</v>
      </c>
      <c r="I31" s="44" t="s">
        <v>120</v>
      </c>
      <c r="J31" s="45" t="s">
        <v>206</v>
      </c>
      <c r="K31" s="45" t="s">
        <v>142</v>
      </c>
      <c r="L31" s="44" t="s">
        <v>143</v>
      </c>
      <c r="M31" s="44">
        <v>265</v>
      </c>
      <c r="N31" s="44">
        <v>1014</v>
      </c>
      <c r="O31" s="44"/>
    </row>
    <row r="32" spans="1:15" ht="22.5">
      <c r="A32" s="45">
        <v>25</v>
      </c>
      <c r="B32" s="45" t="s">
        <v>207</v>
      </c>
      <c r="C32" s="45" t="s">
        <v>166</v>
      </c>
      <c r="D32" s="45" t="s">
        <v>208</v>
      </c>
      <c r="E32" s="45" t="s">
        <v>178</v>
      </c>
      <c r="F32" s="46">
        <v>200</v>
      </c>
      <c r="G32" s="45" t="s">
        <v>188</v>
      </c>
      <c r="H32" s="45" t="s">
        <v>197</v>
      </c>
      <c r="I32" s="44" t="s">
        <v>120</v>
      </c>
      <c r="J32" s="45" t="s">
        <v>208</v>
      </c>
      <c r="K32" s="45" t="s">
        <v>142</v>
      </c>
      <c r="L32" s="44" t="s">
        <v>143</v>
      </c>
      <c r="M32" s="44">
        <v>555</v>
      </c>
      <c r="N32" s="44">
        <v>2196</v>
      </c>
      <c r="O32" s="44"/>
    </row>
    <row r="33" spans="1:15" ht="22.5">
      <c r="A33" s="45">
        <v>26</v>
      </c>
      <c r="B33" s="45" t="s">
        <v>209</v>
      </c>
      <c r="C33" s="45" t="s">
        <v>166</v>
      </c>
      <c r="D33" s="45" t="s">
        <v>210</v>
      </c>
      <c r="E33" s="45" t="s">
        <v>178</v>
      </c>
      <c r="F33" s="46">
        <v>100</v>
      </c>
      <c r="G33" s="45" t="s">
        <v>188</v>
      </c>
      <c r="H33" s="45" t="s">
        <v>197</v>
      </c>
      <c r="I33" s="44" t="s">
        <v>120</v>
      </c>
      <c r="J33" s="45" t="s">
        <v>210</v>
      </c>
      <c r="K33" s="45" t="s">
        <v>142</v>
      </c>
      <c r="L33" s="44" t="s">
        <v>143</v>
      </c>
      <c r="M33" s="44">
        <v>625</v>
      </c>
      <c r="N33" s="44">
        <v>2436</v>
      </c>
      <c r="O33" s="44"/>
    </row>
    <row r="34" spans="1:15" ht="33" customHeight="1">
      <c r="A34" s="45">
        <v>27</v>
      </c>
      <c r="B34" s="45" t="s">
        <v>211</v>
      </c>
      <c r="C34" s="45" t="s">
        <v>166</v>
      </c>
      <c r="D34" s="45" t="s">
        <v>212</v>
      </c>
      <c r="E34" s="45" t="s">
        <v>178</v>
      </c>
      <c r="F34" s="46">
        <v>40</v>
      </c>
      <c r="G34" s="45" t="s">
        <v>213</v>
      </c>
      <c r="H34" s="45" t="s">
        <v>197</v>
      </c>
      <c r="I34" s="44" t="s">
        <v>120</v>
      </c>
      <c r="J34" s="45" t="s">
        <v>212</v>
      </c>
      <c r="K34" s="45" t="s">
        <v>142</v>
      </c>
      <c r="L34" s="44" t="s">
        <v>143</v>
      </c>
      <c r="M34" s="44">
        <v>220</v>
      </c>
      <c r="N34" s="44">
        <v>936</v>
      </c>
      <c r="O34" s="44"/>
    </row>
    <row r="35" spans="1:15" ht="22.5">
      <c r="A35" s="45">
        <v>28</v>
      </c>
      <c r="B35" s="45" t="s">
        <v>214</v>
      </c>
      <c r="C35" s="45" t="s">
        <v>166</v>
      </c>
      <c r="D35" s="45" t="s">
        <v>215</v>
      </c>
      <c r="E35" s="45" t="s">
        <v>178</v>
      </c>
      <c r="F35" s="46">
        <v>100</v>
      </c>
      <c r="G35" s="45" t="s">
        <v>188</v>
      </c>
      <c r="H35" s="45" t="s">
        <v>197</v>
      </c>
      <c r="I35" s="44" t="s">
        <v>120</v>
      </c>
      <c r="J35" s="45" t="s">
        <v>215</v>
      </c>
      <c r="K35" s="45" t="s">
        <v>142</v>
      </c>
      <c r="L35" s="44" t="s">
        <v>143</v>
      </c>
      <c r="M35" s="44">
        <v>1000</v>
      </c>
      <c r="N35" s="44">
        <v>3950</v>
      </c>
      <c r="O35" s="44"/>
    </row>
    <row r="36" spans="1:15" ht="45">
      <c r="A36" s="45">
        <v>29</v>
      </c>
      <c r="B36" s="45" t="s">
        <v>216</v>
      </c>
      <c r="C36" s="45" t="s">
        <v>166</v>
      </c>
      <c r="D36" s="45" t="s">
        <v>217</v>
      </c>
      <c r="E36" s="45" t="s">
        <v>178</v>
      </c>
      <c r="F36" s="46">
        <v>100</v>
      </c>
      <c r="G36" s="45" t="s">
        <v>218</v>
      </c>
      <c r="H36" s="45" t="s">
        <v>197</v>
      </c>
      <c r="I36" s="44" t="s">
        <v>120</v>
      </c>
      <c r="J36" s="45" t="s">
        <v>217</v>
      </c>
      <c r="K36" s="45" t="s">
        <v>142</v>
      </c>
      <c r="L36" s="44" t="s">
        <v>143</v>
      </c>
      <c r="M36" s="44">
        <v>1599</v>
      </c>
      <c r="N36" s="44">
        <v>6124</v>
      </c>
      <c r="O36" s="44"/>
    </row>
    <row r="37" spans="1:15" ht="22.5">
      <c r="A37" s="45">
        <v>30</v>
      </c>
      <c r="B37" s="45" t="s">
        <v>219</v>
      </c>
      <c r="C37" s="45" t="s">
        <v>166</v>
      </c>
      <c r="D37" s="45" t="s">
        <v>220</v>
      </c>
      <c r="E37" s="45" t="s">
        <v>178</v>
      </c>
      <c r="F37" s="46">
        <v>100</v>
      </c>
      <c r="G37" s="45" t="s">
        <v>221</v>
      </c>
      <c r="H37" s="45" t="s">
        <v>197</v>
      </c>
      <c r="I37" s="44" t="s">
        <v>120</v>
      </c>
      <c r="J37" s="45" t="s">
        <v>220</v>
      </c>
      <c r="K37" s="45" t="s">
        <v>142</v>
      </c>
      <c r="L37" s="44" t="s">
        <v>143</v>
      </c>
      <c r="M37" s="44">
        <v>313</v>
      </c>
      <c r="N37" s="44">
        <v>1123</v>
      </c>
      <c r="O37" s="44"/>
    </row>
    <row r="38" spans="1:15" ht="33.75">
      <c r="A38" s="45">
        <v>31</v>
      </c>
      <c r="B38" s="45" t="s">
        <v>222</v>
      </c>
      <c r="C38" s="45" t="s">
        <v>166</v>
      </c>
      <c r="D38" s="45" t="s">
        <v>223</v>
      </c>
      <c r="E38" s="45" t="s">
        <v>224</v>
      </c>
      <c r="F38" s="46">
        <v>100</v>
      </c>
      <c r="G38" s="45" t="s">
        <v>225</v>
      </c>
      <c r="H38" s="45" t="s">
        <v>197</v>
      </c>
      <c r="I38" s="44" t="s">
        <v>120</v>
      </c>
      <c r="J38" s="45" t="s">
        <v>223</v>
      </c>
      <c r="K38" s="45" t="s">
        <v>142</v>
      </c>
      <c r="L38" s="44" t="s">
        <v>143</v>
      </c>
      <c r="M38" s="44">
        <v>200</v>
      </c>
      <c r="N38" s="44">
        <v>780</v>
      </c>
      <c r="O38" s="44"/>
    </row>
    <row r="39" spans="1:15" ht="33.75">
      <c r="A39" s="45">
        <v>32</v>
      </c>
      <c r="B39" s="45" t="s">
        <v>226</v>
      </c>
      <c r="C39" s="45" t="s">
        <v>166</v>
      </c>
      <c r="D39" s="45" t="s">
        <v>227</v>
      </c>
      <c r="E39" s="45" t="s">
        <v>224</v>
      </c>
      <c r="F39" s="46">
        <v>120</v>
      </c>
      <c r="G39" s="45" t="s">
        <v>228</v>
      </c>
      <c r="H39" s="45" t="s">
        <v>197</v>
      </c>
      <c r="I39" s="44" t="s">
        <v>120</v>
      </c>
      <c r="J39" s="45" t="s">
        <v>227</v>
      </c>
      <c r="K39" s="45" t="s">
        <v>142</v>
      </c>
      <c r="L39" s="44" t="s">
        <v>143</v>
      </c>
      <c r="M39" s="44">
        <v>200</v>
      </c>
      <c r="N39" s="44">
        <v>771</v>
      </c>
      <c r="O39" s="44"/>
    </row>
    <row r="40" spans="1:15" ht="22.5">
      <c r="A40" s="45">
        <v>33</v>
      </c>
      <c r="B40" s="45" t="s">
        <v>229</v>
      </c>
      <c r="C40" s="45" t="s">
        <v>166</v>
      </c>
      <c r="D40" s="45" t="s">
        <v>230</v>
      </c>
      <c r="E40" s="45" t="s">
        <v>178</v>
      </c>
      <c r="F40" s="46">
        <v>100</v>
      </c>
      <c r="G40" s="45" t="s">
        <v>231</v>
      </c>
      <c r="H40" s="45" t="s">
        <v>119</v>
      </c>
      <c r="I40" s="44" t="s">
        <v>120</v>
      </c>
      <c r="J40" s="45" t="s">
        <v>230</v>
      </c>
      <c r="K40" s="45" t="s">
        <v>142</v>
      </c>
      <c r="L40" s="44" t="s">
        <v>143</v>
      </c>
      <c r="M40" s="44">
        <v>11256</v>
      </c>
      <c r="N40" s="44">
        <v>42773</v>
      </c>
      <c r="O40" s="44"/>
    </row>
    <row r="41" spans="1:15" ht="22.5">
      <c r="A41" s="45">
        <v>34</v>
      </c>
      <c r="B41" s="45" t="s">
        <v>232</v>
      </c>
      <c r="C41" s="45" t="s">
        <v>166</v>
      </c>
      <c r="D41" s="45" t="s">
        <v>233</v>
      </c>
      <c r="E41" s="45" t="s">
        <v>178</v>
      </c>
      <c r="F41" s="46">
        <v>20</v>
      </c>
      <c r="G41" s="45" t="s">
        <v>234</v>
      </c>
      <c r="H41" s="45" t="s">
        <v>119</v>
      </c>
      <c r="I41" s="44" t="s">
        <v>120</v>
      </c>
      <c r="J41" s="45" t="s">
        <v>233</v>
      </c>
      <c r="K41" s="45" t="s">
        <v>142</v>
      </c>
      <c r="L41" s="44" t="s">
        <v>143</v>
      </c>
      <c r="M41" s="44">
        <v>20</v>
      </c>
      <c r="N41" s="44">
        <v>81</v>
      </c>
      <c r="O41" s="44"/>
    </row>
    <row r="42" spans="1:15" ht="22.5">
      <c r="A42" s="45">
        <v>35</v>
      </c>
      <c r="B42" s="45" t="s">
        <v>235</v>
      </c>
      <c r="C42" s="45" t="s">
        <v>166</v>
      </c>
      <c r="D42" s="45" t="s">
        <v>236</v>
      </c>
      <c r="E42" s="45" t="s">
        <v>178</v>
      </c>
      <c r="F42" s="46">
        <v>90</v>
      </c>
      <c r="G42" s="45" t="s">
        <v>237</v>
      </c>
      <c r="H42" s="45" t="s">
        <v>119</v>
      </c>
      <c r="I42" s="44" t="s">
        <v>120</v>
      </c>
      <c r="J42" s="45" t="s">
        <v>236</v>
      </c>
      <c r="K42" s="45" t="s">
        <v>142</v>
      </c>
      <c r="L42" s="44" t="s">
        <v>143</v>
      </c>
      <c r="M42" s="44">
        <v>942</v>
      </c>
      <c r="N42" s="44">
        <v>3592</v>
      </c>
      <c r="O42" s="44"/>
    </row>
    <row r="43" spans="1:15" ht="22.5">
      <c r="A43" s="45">
        <v>36</v>
      </c>
      <c r="B43" s="45" t="s">
        <v>238</v>
      </c>
      <c r="C43" s="45" t="s">
        <v>166</v>
      </c>
      <c r="D43" s="45" t="s">
        <v>239</v>
      </c>
      <c r="E43" s="45" t="s">
        <v>178</v>
      </c>
      <c r="F43" s="46">
        <v>80</v>
      </c>
      <c r="G43" s="45" t="s">
        <v>240</v>
      </c>
      <c r="H43" s="45" t="s">
        <v>119</v>
      </c>
      <c r="I43" s="44" t="s">
        <v>120</v>
      </c>
      <c r="J43" s="45" t="s">
        <v>239</v>
      </c>
      <c r="K43" s="45" t="s">
        <v>142</v>
      </c>
      <c r="L43" s="44" t="s">
        <v>143</v>
      </c>
      <c r="M43" s="44">
        <v>200</v>
      </c>
      <c r="N43" s="44">
        <v>776</v>
      </c>
      <c r="O43" s="44"/>
    </row>
    <row r="44" spans="1:15" ht="22.5">
      <c r="A44" s="45">
        <v>37</v>
      </c>
      <c r="B44" s="45" t="s">
        <v>241</v>
      </c>
      <c r="C44" s="45" t="s">
        <v>166</v>
      </c>
      <c r="D44" s="45" t="s">
        <v>242</v>
      </c>
      <c r="E44" s="45" t="s">
        <v>178</v>
      </c>
      <c r="F44" s="46">
        <v>200</v>
      </c>
      <c r="G44" s="45" t="s">
        <v>169</v>
      </c>
      <c r="H44" s="45" t="s">
        <v>119</v>
      </c>
      <c r="I44" s="44" t="s">
        <v>120</v>
      </c>
      <c r="J44" s="45" t="s">
        <v>242</v>
      </c>
      <c r="K44" s="45" t="s">
        <v>142</v>
      </c>
      <c r="L44" s="44" t="s">
        <v>143</v>
      </c>
      <c r="M44" s="44">
        <v>158</v>
      </c>
      <c r="N44" s="44">
        <v>614</v>
      </c>
      <c r="O44" s="44"/>
    </row>
    <row r="45" spans="1:15" ht="22.5">
      <c r="A45" s="45">
        <v>38</v>
      </c>
      <c r="B45" s="45" t="s">
        <v>243</v>
      </c>
      <c r="C45" s="45" t="s">
        <v>166</v>
      </c>
      <c r="D45" s="44" t="s">
        <v>406</v>
      </c>
      <c r="E45" s="45" t="s">
        <v>224</v>
      </c>
      <c r="F45" s="46">
        <v>2020</v>
      </c>
      <c r="G45" s="45" t="s">
        <v>245</v>
      </c>
      <c r="H45" s="45" t="s">
        <v>119</v>
      </c>
      <c r="I45" s="44" t="s">
        <v>120</v>
      </c>
      <c r="J45" s="44" t="s">
        <v>406</v>
      </c>
      <c r="K45" s="45" t="s">
        <v>142</v>
      </c>
      <c r="L45" s="44" t="s">
        <v>143</v>
      </c>
      <c r="M45" s="44">
        <v>13000</v>
      </c>
      <c r="N45" s="44">
        <v>49412</v>
      </c>
      <c r="O45" s="44"/>
    </row>
    <row r="46" spans="1:15" ht="22.5">
      <c r="A46" s="45">
        <v>39</v>
      </c>
      <c r="B46" s="45" t="s">
        <v>246</v>
      </c>
      <c r="C46" s="45" t="s">
        <v>166</v>
      </c>
      <c r="D46" s="44" t="s">
        <v>407</v>
      </c>
      <c r="E46" s="45" t="s">
        <v>224</v>
      </c>
      <c r="F46" s="46">
        <v>210</v>
      </c>
      <c r="G46" s="45" t="s">
        <v>248</v>
      </c>
      <c r="H46" s="45" t="s">
        <v>119</v>
      </c>
      <c r="I46" s="44" t="s">
        <v>120</v>
      </c>
      <c r="J46" s="44" t="s">
        <v>407</v>
      </c>
      <c r="K46" s="45" t="s">
        <v>142</v>
      </c>
      <c r="L46" s="44" t="s">
        <v>143</v>
      </c>
      <c r="M46" s="44">
        <v>2000</v>
      </c>
      <c r="N46" s="44">
        <v>7747</v>
      </c>
      <c r="O46" s="44"/>
    </row>
    <row r="47" spans="1:15" ht="78.75">
      <c r="A47" s="45">
        <v>40</v>
      </c>
      <c r="B47" s="45" t="s">
        <v>249</v>
      </c>
      <c r="C47" s="45" t="s">
        <v>166</v>
      </c>
      <c r="D47" s="45" t="s">
        <v>250</v>
      </c>
      <c r="E47" s="45" t="s">
        <v>224</v>
      </c>
      <c r="F47" s="46">
        <v>640</v>
      </c>
      <c r="G47" s="45" t="s">
        <v>251</v>
      </c>
      <c r="H47" s="45" t="s">
        <v>135</v>
      </c>
      <c r="I47" s="44" t="s">
        <v>120</v>
      </c>
      <c r="J47" s="45" t="s">
        <v>250</v>
      </c>
      <c r="K47" s="45" t="s">
        <v>142</v>
      </c>
      <c r="L47" s="44" t="s">
        <v>143</v>
      </c>
      <c r="M47" s="44">
        <v>11000</v>
      </c>
      <c r="N47" s="44">
        <v>41000</v>
      </c>
      <c r="O47" s="44"/>
    </row>
    <row r="48" spans="1:15" ht="28.5" customHeight="1">
      <c r="A48" s="45">
        <v>41</v>
      </c>
      <c r="B48" s="45" t="s">
        <v>260</v>
      </c>
      <c r="C48" s="45"/>
      <c r="D48" s="45" t="s">
        <v>408</v>
      </c>
      <c r="E48" s="45" t="s">
        <v>178</v>
      </c>
      <c r="F48" s="46">
        <v>1600</v>
      </c>
      <c r="G48" s="45"/>
      <c r="H48" s="45" t="s">
        <v>119</v>
      </c>
      <c r="I48" s="45" t="s">
        <v>262</v>
      </c>
      <c r="J48" s="45" t="s">
        <v>261</v>
      </c>
      <c r="K48" s="45" t="s">
        <v>142</v>
      </c>
      <c r="L48" s="44" t="s">
        <v>143</v>
      </c>
      <c r="M48" s="44">
        <v>1600</v>
      </c>
      <c r="N48" s="44">
        <v>7862</v>
      </c>
      <c r="O48" s="44"/>
    </row>
    <row r="49" spans="1:15" ht="56.25">
      <c r="A49" s="45">
        <v>42</v>
      </c>
      <c r="B49" s="45" t="s">
        <v>303</v>
      </c>
      <c r="C49" s="45" t="s">
        <v>166</v>
      </c>
      <c r="D49" s="45" t="s">
        <v>304</v>
      </c>
      <c r="E49" s="45" t="s">
        <v>178</v>
      </c>
      <c r="F49" s="46">
        <v>2610</v>
      </c>
      <c r="G49" s="56">
        <v>0.0435</v>
      </c>
      <c r="H49" s="45" t="s">
        <v>119</v>
      </c>
      <c r="I49" s="45" t="s">
        <v>305</v>
      </c>
      <c r="J49" s="45" t="s">
        <v>306</v>
      </c>
      <c r="K49" s="45" t="s">
        <v>307</v>
      </c>
      <c r="L49" s="45" t="s">
        <v>308</v>
      </c>
      <c r="M49" s="45">
        <v>22031</v>
      </c>
      <c r="N49" s="45">
        <v>85112</v>
      </c>
      <c r="O49" s="44"/>
    </row>
    <row r="50" spans="1:15" ht="27" customHeight="1">
      <c r="A50" s="45">
        <v>43</v>
      </c>
      <c r="B50" s="45" t="s">
        <v>309</v>
      </c>
      <c r="C50" s="45" t="s">
        <v>166</v>
      </c>
      <c r="D50" s="45" t="s">
        <v>310</v>
      </c>
      <c r="E50" s="45" t="s">
        <v>311</v>
      </c>
      <c r="F50" s="46">
        <v>421.8</v>
      </c>
      <c r="G50" s="56">
        <v>0.0475</v>
      </c>
      <c r="H50" s="45" t="s">
        <v>119</v>
      </c>
      <c r="I50" s="45" t="s">
        <v>312</v>
      </c>
      <c r="J50" s="45" t="s">
        <v>310</v>
      </c>
      <c r="K50" s="45" t="s">
        <v>307</v>
      </c>
      <c r="L50" s="45" t="s">
        <v>308</v>
      </c>
      <c r="M50" s="45">
        <v>1776</v>
      </c>
      <c r="N50" s="45">
        <v>6861</v>
      </c>
      <c r="O50" s="44"/>
    </row>
    <row r="51" spans="1:15" ht="56.25">
      <c r="A51" s="45">
        <v>44</v>
      </c>
      <c r="B51" s="45" t="s">
        <v>313</v>
      </c>
      <c r="C51" s="45" t="s">
        <v>166</v>
      </c>
      <c r="D51" s="45" t="s">
        <v>314</v>
      </c>
      <c r="E51" s="45" t="s">
        <v>311</v>
      </c>
      <c r="F51" s="46">
        <v>200</v>
      </c>
      <c r="G51" s="45"/>
      <c r="H51" s="45" t="s">
        <v>119</v>
      </c>
      <c r="I51" s="45" t="s">
        <v>315</v>
      </c>
      <c r="J51" s="45" t="s">
        <v>314</v>
      </c>
      <c r="K51" s="45" t="s">
        <v>307</v>
      </c>
      <c r="L51" s="45" t="s">
        <v>308</v>
      </c>
      <c r="M51" s="45"/>
      <c r="N51" s="45"/>
      <c r="O51" s="44"/>
    </row>
    <row r="52" spans="1:15" ht="33.75">
      <c r="A52" s="45">
        <v>45</v>
      </c>
      <c r="B52" s="57" t="s">
        <v>325</v>
      </c>
      <c r="C52" s="24" t="s">
        <v>166</v>
      </c>
      <c r="D52" s="58" t="s">
        <v>326</v>
      </c>
      <c r="E52" s="59" t="s">
        <v>146</v>
      </c>
      <c r="F52" s="60">
        <v>44</v>
      </c>
      <c r="G52" s="59" t="s">
        <v>23</v>
      </c>
      <c r="H52" s="59">
        <v>2019.3</v>
      </c>
      <c r="I52" s="59" t="s">
        <v>327</v>
      </c>
      <c r="J52" s="58" t="s">
        <v>326</v>
      </c>
      <c r="K52" s="45" t="s">
        <v>399</v>
      </c>
      <c r="L52" s="51" t="s">
        <v>400</v>
      </c>
      <c r="M52" s="71"/>
      <c r="N52" s="71"/>
      <c r="O52" s="65"/>
    </row>
    <row r="53" spans="1:15" ht="33.75">
      <c r="A53" s="45">
        <v>46</v>
      </c>
      <c r="B53" s="45" t="s">
        <v>367</v>
      </c>
      <c r="C53" s="45" t="s">
        <v>166</v>
      </c>
      <c r="D53" s="44" t="s">
        <v>368</v>
      </c>
      <c r="E53" s="47" t="s">
        <v>339</v>
      </c>
      <c r="F53" s="46">
        <v>5</v>
      </c>
      <c r="G53" s="45"/>
      <c r="H53" s="45" t="s">
        <v>333</v>
      </c>
      <c r="I53" s="44"/>
      <c r="J53" s="44" t="s">
        <v>368</v>
      </c>
      <c r="K53" s="44" t="s">
        <v>369</v>
      </c>
      <c r="L53" s="44" t="s">
        <v>370</v>
      </c>
      <c r="M53" s="44"/>
      <c r="N53" s="44"/>
      <c r="O53" s="44"/>
    </row>
    <row r="54" spans="1:15" ht="33.75">
      <c r="A54" s="45">
        <v>47</v>
      </c>
      <c r="B54" s="61" t="s">
        <v>409</v>
      </c>
      <c r="C54" s="45" t="s">
        <v>166</v>
      </c>
      <c r="D54" s="45" t="s">
        <v>410</v>
      </c>
      <c r="E54" s="47" t="s">
        <v>411</v>
      </c>
      <c r="F54" s="46">
        <v>1200</v>
      </c>
      <c r="G54" s="45">
        <v>50</v>
      </c>
      <c r="H54" s="45" t="s">
        <v>333</v>
      </c>
      <c r="I54" s="44" t="s">
        <v>394</v>
      </c>
      <c r="J54" s="45" t="s">
        <v>410</v>
      </c>
      <c r="K54" s="45" t="s">
        <v>142</v>
      </c>
      <c r="L54" s="44" t="s">
        <v>143</v>
      </c>
      <c r="M54" s="44"/>
      <c r="N54" s="44"/>
      <c r="O54" s="44"/>
    </row>
    <row r="55" spans="1:15" ht="40.5" customHeight="1">
      <c r="A55" s="45">
        <v>48</v>
      </c>
      <c r="B55" s="45" t="s">
        <v>318</v>
      </c>
      <c r="C55" s="45" t="s">
        <v>166</v>
      </c>
      <c r="D55" s="45" t="s">
        <v>319</v>
      </c>
      <c r="E55" s="45" t="s">
        <v>311</v>
      </c>
      <c r="F55" s="46">
        <v>600</v>
      </c>
      <c r="G55" s="45"/>
      <c r="H55" s="45" t="s">
        <v>119</v>
      </c>
      <c r="I55" s="45" t="s">
        <v>120</v>
      </c>
      <c r="J55" s="72" t="s">
        <v>319</v>
      </c>
      <c r="K55" s="45" t="s">
        <v>320</v>
      </c>
      <c r="L55" s="45" t="s">
        <v>321</v>
      </c>
      <c r="M55" s="45"/>
      <c r="N55" s="45"/>
      <c r="O55" s="45"/>
    </row>
    <row r="56" spans="1:15" ht="34.5" customHeight="1">
      <c r="A56" s="45">
        <v>49</v>
      </c>
      <c r="B56" s="45" t="s">
        <v>322</v>
      </c>
      <c r="C56" s="45" t="s">
        <v>166</v>
      </c>
      <c r="D56" s="62" t="s">
        <v>323</v>
      </c>
      <c r="E56" s="45" t="s">
        <v>324</v>
      </c>
      <c r="F56" s="46">
        <v>124</v>
      </c>
      <c r="G56" s="45"/>
      <c r="H56" s="45" t="s">
        <v>119</v>
      </c>
      <c r="I56" s="45"/>
      <c r="J56" s="62" t="s">
        <v>323</v>
      </c>
      <c r="K56" s="45" t="s">
        <v>307</v>
      </c>
      <c r="L56" s="45" t="s">
        <v>308</v>
      </c>
      <c r="M56" s="45"/>
      <c r="N56" s="45"/>
      <c r="O56" s="45"/>
    </row>
    <row r="57" spans="1:15" ht="18" customHeight="1">
      <c r="A57" s="54" t="s">
        <v>328</v>
      </c>
      <c r="B57" s="54"/>
      <c r="C57" s="54"/>
      <c r="D57" s="41" t="s">
        <v>412</v>
      </c>
      <c r="E57" s="55"/>
      <c r="F57" s="46">
        <f>SUM(F58:F65)</f>
        <v>12549</v>
      </c>
      <c r="G57" s="55"/>
      <c r="H57" s="45"/>
      <c r="I57" s="67"/>
      <c r="J57" s="44"/>
      <c r="K57" s="67"/>
      <c r="L57" s="67"/>
      <c r="M57" s="44"/>
      <c r="N57" s="44"/>
      <c r="O57" s="68"/>
    </row>
    <row r="58" spans="1:19" ht="33.75">
      <c r="A58" s="44">
        <v>50</v>
      </c>
      <c r="B58" s="47" t="s">
        <v>337</v>
      </c>
      <c r="C58" s="47" t="s">
        <v>159</v>
      </c>
      <c r="D58" s="47" t="s">
        <v>338</v>
      </c>
      <c r="E58" s="47" t="s">
        <v>339</v>
      </c>
      <c r="F58" s="48">
        <v>350</v>
      </c>
      <c r="G58" s="45">
        <v>1000</v>
      </c>
      <c r="H58" s="45" t="s">
        <v>333</v>
      </c>
      <c r="I58" s="47" t="s">
        <v>120</v>
      </c>
      <c r="J58" s="47" t="s">
        <v>338</v>
      </c>
      <c r="K58" s="47" t="s">
        <v>340</v>
      </c>
      <c r="L58" s="47" t="s">
        <v>341</v>
      </c>
      <c r="M58" s="65">
        <v>4800</v>
      </c>
      <c r="N58" s="65">
        <v>4800</v>
      </c>
      <c r="O58" s="44"/>
      <c r="S58" t="s">
        <v>23</v>
      </c>
    </row>
    <row r="59" spans="1:15" ht="40.5" customHeight="1">
      <c r="A59" s="44">
        <v>51</v>
      </c>
      <c r="B59" s="47" t="s">
        <v>342</v>
      </c>
      <c r="C59" s="47"/>
      <c r="D59" s="47" t="s">
        <v>343</v>
      </c>
      <c r="E59" s="47" t="s">
        <v>339</v>
      </c>
      <c r="F59" s="48">
        <v>900</v>
      </c>
      <c r="G59" s="45" t="s">
        <v>344</v>
      </c>
      <c r="H59" s="45" t="s">
        <v>333</v>
      </c>
      <c r="I59" s="47" t="s">
        <v>120</v>
      </c>
      <c r="J59" s="47" t="s">
        <v>343</v>
      </c>
      <c r="K59" s="47" t="s">
        <v>345</v>
      </c>
      <c r="L59" s="47" t="s">
        <v>346</v>
      </c>
      <c r="M59" s="65">
        <v>9000</v>
      </c>
      <c r="N59" s="65">
        <v>9000</v>
      </c>
      <c r="O59" s="44"/>
    </row>
    <row r="60" spans="1:15" ht="33.75">
      <c r="A60" s="44">
        <v>52</v>
      </c>
      <c r="B60" s="47" t="s">
        <v>347</v>
      </c>
      <c r="C60" s="47" t="s">
        <v>159</v>
      </c>
      <c r="D60" s="47" t="s">
        <v>348</v>
      </c>
      <c r="E60" s="47" t="s">
        <v>339</v>
      </c>
      <c r="F60" s="48">
        <v>1100</v>
      </c>
      <c r="G60" s="47" t="s">
        <v>349</v>
      </c>
      <c r="H60" s="45" t="s">
        <v>333</v>
      </c>
      <c r="I60" s="47" t="s">
        <v>120</v>
      </c>
      <c r="J60" s="47" t="s">
        <v>348</v>
      </c>
      <c r="K60" s="47" t="s">
        <v>340</v>
      </c>
      <c r="L60" s="47" t="s">
        <v>341</v>
      </c>
      <c r="M60" s="65">
        <v>3000</v>
      </c>
      <c r="N60" s="65">
        <v>3000</v>
      </c>
      <c r="O60" s="44"/>
    </row>
    <row r="61" spans="1:15" ht="33.75">
      <c r="A61" s="44">
        <v>53</v>
      </c>
      <c r="B61" s="47" t="s">
        <v>350</v>
      </c>
      <c r="C61" s="47" t="s">
        <v>159</v>
      </c>
      <c r="D61" s="47" t="s">
        <v>351</v>
      </c>
      <c r="E61" s="47" t="s">
        <v>339</v>
      </c>
      <c r="F61" s="48">
        <v>52</v>
      </c>
      <c r="G61" s="47">
        <v>1000</v>
      </c>
      <c r="H61" s="45" t="s">
        <v>333</v>
      </c>
      <c r="I61" s="47" t="s">
        <v>120</v>
      </c>
      <c r="J61" s="47" t="s">
        <v>351</v>
      </c>
      <c r="K61" s="47" t="s">
        <v>340</v>
      </c>
      <c r="L61" s="47" t="s">
        <v>341</v>
      </c>
      <c r="M61" s="65">
        <v>520</v>
      </c>
      <c r="N61" s="65">
        <v>520</v>
      </c>
      <c r="O61" s="44"/>
    </row>
    <row r="62" spans="1:15" ht="33.75">
      <c r="A62" s="44">
        <v>54</v>
      </c>
      <c r="B62" s="47" t="s">
        <v>352</v>
      </c>
      <c r="C62" s="47" t="s">
        <v>159</v>
      </c>
      <c r="D62" s="47" t="s">
        <v>353</v>
      </c>
      <c r="E62" s="47" t="s">
        <v>130</v>
      </c>
      <c r="F62" s="48">
        <v>750</v>
      </c>
      <c r="G62" s="47">
        <v>3000</v>
      </c>
      <c r="H62" s="45" t="s">
        <v>333</v>
      </c>
      <c r="I62" s="47" t="s">
        <v>120</v>
      </c>
      <c r="J62" s="47" t="s">
        <v>353</v>
      </c>
      <c r="K62" s="47" t="s">
        <v>307</v>
      </c>
      <c r="L62" s="47" t="s">
        <v>354</v>
      </c>
      <c r="M62" s="65">
        <v>2350</v>
      </c>
      <c r="N62" s="65">
        <v>2350</v>
      </c>
      <c r="O62" s="44"/>
    </row>
    <row r="63" spans="1:15" ht="33.75">
      <c r="A63" s="44">
        <v>55</v>
      </c>
      <c r="B63" s="47" t="s">
        <v>358</v>
      </c>
      <c r="C63" s="47" t="s">
        <v>159</v>
      </c>
      <c r="D63" s="47" t="s">
        <v>359</v>
      </c>
      <c r="E63" s="45" t="s">
        <v>384</v>
      </c>
      <c r="F63" s="48">
        <v>9000</v>
      </c>
      <c r="G63" s="47"/>
      <c r="H63" s="45" t="s">
        <v>333</v>
      </c>
      <c r="I63" s="44" t="s">
        <v>362</v>
      </c>
      <c r="J63" s="47" t="s">
        <v>359</v>
      </c>
      <c r="K63" s="47" t="s">
        <v>363</v>
      </c>
      <c r="L63" s="47" t="s">
        <v>364</v>
      </c>
      <c r="M63" s="65">
        <v>10155</v>
      </c>
      <c r="N63" s="65">
        <v>38543</v>
      </c>
      <c r="O63" s="45" t="s">
        <v>385</v>
      </c>
    </row>
    <row r="64" spans="1:15" ht="33.75">
      <c r="A64" s="44">
        <v>56</v>
      </c>
      <c r="B64" s="45" t="s">
        <v>413</v>
      </c>
      <c r="C64" s="47" t="s">
        <v>159</v>
      </c>
      <c r="D64" s="45" t="s">
        <v>366</v>
      </c>
      <c r="E64" s="45" t="s">
        <v>324</v>
      </c>
      <c r="F64" s="46">
        <v>376</v>
      </c>
      <c r="G64" s="45"/>
      <c r="H64" s="45" t="s">
        <v>333</v>
      </c>
      <c r="I64" s="44"/>
      <c r="J64" s="45" t="s">
        <v>366</v>
      </c>
      <c r="K64" s="47" t="s">
        <v>307</v>
      </c>
      <c r="L64" s="47" t="s">
        <v>354</v>
      </c>
      <c r="M64" s="44"/>
      <c r="N64" s="44"/>
      <c r="O64" s="42"/>
    </row>
    <row r="65" spans="1:15" ht="22.5">
      <c r="A65" s="44">
        <v>57</v>
      </c>
      <c r="B65" s="45" t="s">
        <v>256</v>
      </c>
      <c r="C65" s="45" t="s">
        <v>166</v>
      </c>
      <c r="D65" s="45" t="s">
        <v>257</v>
      </c>
      <c r="E65" s="45" t="s">
        <v>258</v>
      </c>
      <c r="F65" s="46">
        <v>21</v>
      </c>
      <c r="G65" s="45" t="s">
        <v>259</v>
      </c>
      <c r="H65" s="45" t="s">
        <v>119</v>
      </c>
      <c r="I65" s="44" t="s">
        <v>255</v>
      </c>
      <c r="J65" s="45" t="s">
        <v>257</v>
      </c>
      <c r="K65" s="45" t="s">
        <v>142</v>
      </c>
      <c r="L65" s="44" t="s">
        <v>143</v>
      </c>
      <c r="M65" s="44">
        <v>700</v>
      </c>
      <c r="N65" s="44">
        <v>700</v>
      </c>
      <c r="O65" s="44"/>
    </row>
    <row r="66" spans="2:15" ht="45">
      <c r="B66" s="47" t="s">
        <v>355</v>
      </c>
      <c r="C66" s="47" t="s">
        <v>159</v>
      </c>
      <c r="D66" s="47" t="s">
        <v>356</v>
      </c>
      <c r="E66" s="47" t="s">
        <v>339</v>
      </c>
      <c r="F66" s="48">
        <v>80</v>
      </c>
      <c r="G66" s="47"/>
      <c r="H66" s="73" t="s">
        <v>414</v>
      </c>
      <c r="I66" s="47" t="s">
        <v>120</v>
      </c>
      <c r="J66" s="47" t="s">
        <v>357</v>
      </c>
      <c r="K66" s="47" t="s">
        <v>307</v>
      </c>
      <c r="L66" s="47" t="s">
        <v>354</v>
      </c>
      <c r="M66" s="65"/>
      <c r="N66" s="65"/>
      <c r="O66" s="74"/>
    </row>
  </sheetData>
  <sheetProtection/>
  <autoFilter ref="A4:O66"/>
  <mergeCells count="20">
    <mergeCell ref="A2:O2"/>
    <mergeCell ref="M3:N3"/>
    <mergeCell ref="A5:B5"/>
    <mergeCell ref="N5:O5"/>
    <mergeCell ref="A6:C6"/>
    <mergeCell ref="A18:C18"/>
    <mergeCell ref="A57:C5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O3:O4"/>
  </mergeCells>
  <printOptions horizontalCentered="1"/>
  <pageMargins left="0.16" right="0.16" top="0.4799999999999999" bottom="0.52" header="0.51" footer="0.51"/>
  <pageSetup horizontalDpi="600" verticalDpi="6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A1">
      <pane ySplit="5" topLeftCell="BM6" activePane="bottomLeft" state="frozen"/>
      <selection pane="bottomLeft" activeCell="O13" sqref="O13"/>
    </sheetView>
  </sheetViews>
  <sheetFormatPr defaultColWidth="9.00390625" defaultRowHeight="14.25"/>
  <cols>
    <col min="1" max="1" width="3.25390625" style="1" customWidth="1"/>
    <col min="2" max="2" width="21.375" style="2" customWidth="1"/>
    <col min="3" max="3" width="10.875" style="1" customWidth="1"/>
    <col min="4" max="4" width="8.625" style="2" customWidth="1"/>
    <col min="5" max="6" width="9.50390625" style="2" customWidth="1"/>
    <col min="7" max="7" width="7.50390625" style="2" customWidth="1"/>
    <col min="8" max="8" width="9.50390625" style="2" customWidth="1"/>
    <col min="9" max="9" width="7.625" style="2" customWidth="1"/>
    <col min="10" max="12" width="9.50390625" style="2" customWidth="1"/>
    <col min="13" max="13" width="9.375" style="2" customWidth="1"/>
    <col min="14" max="16384" width="9.00390625" style="2" customWidth="1"/>
  </cols>
  <sheetData>
    <row r="1" spans="1:2" ht="14.25">
      <c r="A1" s="3" t="s">
        <v>0</v>
      </c>
      <c r="B1" s="3"/>
    </row>
    <row r="2" spans="1:13" ht="48" customHeight="1">
      <c r="A2" s="4" t="s">
        <v>415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 t="s">
        <v>416</v>
      </c>
    </row>
    <row r="4" spans="1:13" ht="21.75" customHeight="1">
      <c r="A4" s="6" t="s">
        <v>2</v>
      </c>
      <c r="B4" s="6" t="s">
        <v>3</v>
      </c>
      <c r="C4" s="7" t="s">
        <v>417</v>
      </c>
      <c r="D4" s="8" t="s">
        <v>18</v>
      </c>
      <c r="E4" s="8" t="s">
        <v>418</v>
      </c>
      <c r="F4" s="8"/>
      <c r="G4" s="8"/>
      <c r="H4" s="8"/>
      <c r="I4" s="8"/>
      <c r="J4" s="8"/>
      <c r="K4" s="8" t="s">
        <v>419</v>
      </c>
      <c r="L4" s="8" t="s">
        <v>420</v>
      </c>
      <c r="M4" s="7" t="s">
        <v>15</v>
      </c>
    </row>
    <row r="5" spans="1:13" ht="31.5" customHeight="1">
      <c r="A5" s="6"/>
      <c r="B5" s="6"/>
      <c r="C5" s="7"/>
      <c r="D5" s="8"/>
      <c r="E5" s="8" t="s">
        <v>421</v>
      </c>
      <c r="F5" s="8" t="s">
        <v>422</v>
      </c>
      <c r="G5" s="8" t="s">
        <v>423</v>
      </c>
      <c r="H5" s="8" t="s">
        <v>424</v>
      </c>
      <c r="I5" s="8" t="s">
        <v>425</v>
      </c>
      <c r="J5" s="8" t="s">
        <v>426</v>
      </c>
      <c r="K5" s="8"/>
      <c r="L5" s="8"/>
      <c r="M5" s="7"/>
    </row>
    <row r="6" spans="1:13" ht="21.75" customHeight="1">
      <c r="A6" s="6" t="s">
        <v>18</v>
      </c>
      <c r="B6" s="6"/>
      <c r="C6" s="6"/>
      <c r="D6" s="9">
        <f>D7+D14+D49+D57</f>
        <v>47001</v>
      </c>
      <c r="E6" s="9">
        <f aca="true" t="shared" si="0" ref="E6:L6">E7+E14+E49+E57</f>
        <v>24081</v>
      </c>
      <c r="F6" s="9">
        <f t="shared" si="0"/>
        <v>19041</v>
      </c>
      <c r="G6" s="9">
        <f t="shared" si="0"/>
        <v>2800</v>
      </c>
      <c r="H6" s="9">
        <f t="shared" si="0"/>
        <v>1610</v>
      </c>
      <c r="I6" s="9">
        <f t="shared" si="0"/>
        <v>400</v>
      </c>
      <c r="J6" s="9">
        <f t="shared" si="0"/>
        <v>230</v>
      </c>
      <c r="K6" s="9">
        <f t="shared" si="0"/>
        <v>6730</v>
      </c>
      <c r="L6" s="9">
        <f t="shared" si="0"/>
        <v>16190</v>
      </c>
      <c r="M6" s="21"/>
    </row>
    <row r="7" spans="1:13" ht="21.75" customHeight="1">
      <c r="A7" s="7" t="s">
        <v>21</v>
      </c>
      <c r="B7" s="7"/>
      <c r="C7" s="10"/>
      <c r="D7" s="11">
        <f aca="true" t="shared" si="1" ref="D7:L7">SUM(D8:D13)</f>
        <v>13270.970000000001</v>
      </c>
      <c r="E7" s="11">
        <f t="shared" si="1"/>
        <v>5800.97</v>
      </c>
      <c r="F7" s="11">
        <f t="shared" si="1"/>
        <v>3604.9700000000003</v>
      </c>
      <c r="G7" s="11">
        <f t="shared" si="1"/>
        <v>0</v>
      </c>
      <c r="H7" s="11">
        <f t="shared" si="1"/>
        <v>1566</v>
      </c>
      <c r="I7" s="11">
        <f t="shared" si="1"/>
        <v>400</v>
      </c>
      <c r="J7" s="11">
        <f t="shared" si="1"/>
        <v>230</v>
      </c>
      <c r="K7" s="11">
        <f t="shared" si="1"/>
        <v>0</v>
      </c>
      <c r="L7" s="11">
        <f t="shared" si="1"/>
        <v>7470</v>
      </c>
      <c r="M7" s="22" t="s">
        <v>23</v>
      </c>
    </row>
    <row r="8" spans="1:13" ht="30" customHeight="1">
      <c r="A8" s="10">
        <v>1</v>
      </c>
      <c r="B8" s="12" t="s">
        <v>61</v>
      </c>
      <c r="C8" s="10" t="s">
        <v>40</v>
      </c>
      <c r="D8" s="13">
        <f aca="true" t="shared" si="2" ref="D8:D13">E8+K8+L8</f>
        <v>187</v>
      </c>
      <c r="E8" s="13">
        <f aca="true" t="shared" si="3" ref="E8:E13">SUM(F8:J8)</f>
        <v>0</v>
      </c>
      <c r="F8" s="13"/>
      <c r="G8" s="13"/>
      <c r="H8" s="13"/>
      <c r="I8" s="13"/>
      <c r="J8" s="13"/>
      <c r="K8" s="13"/>
      <c r="L8" s="13">
        <v>187</v>
      </c>
      <c r="M8" s="12"/>
    </row>
    <row r="9" spans="1:13" ht="30" customHeight="1">
      <c r="A9" s="10">
        <v>2</v>
      </c>
      <c r="B9" s="12" t="s">
        <v>98</v>
      </c>
      <c r="C9" s="10" t="s">
        <v>40</v>
      </c>
      <c r="D9" s="13">
        <f t="shared" si="2"/>
        <v>4000</v>
      </c>
      <c r="E9" s="13">
        <f t="shared" si="3"/>
        <v>400</v>
      </c>
      <c r="F9" s="13" t="s">
        <v>23</v>
      </c>
      <c r="G9" s="13"/>
      <c r="H9" s="13"/>
      <c r="I9" s="13">
        <v>400</v>
      </c>
      <c r="J9" s="13"/>
      <c r="K9" s="13"/>
      <c r="L9" s="13">
        <v>3600</v>
      </c>
      <c r="M9" s="12"/>
    </row>
    <row r="10" spans="1:13" ht="18.75" customHeight="1">
      <c r="A10" s="10">
        <v>3</v>
      </c>
      <c r="B10" s="14" t="s">
        <v>427</v>
      </c>
      <c r="C10" s="15" t="s">
        <v>121</v>
      </c>
      <c r="D10" s="13">
        <f t="shared" si="2"/>
        <v>7426.97</v>
      </c>
      <c r="E10" s="13">
        <f t="shared" si="3"/>
        <v>3743.9700000000003</v>
      </c>
      <c r="F10" s="13">
        <f>6709-4457.03</f>
        <v>2251.9700000000003</v>
      </c>
      <c r="G10" s="13"/>
      <c r="H10" s="13">
        <v>1262</v>
      </c>
      <c r="I10" s="13"/>
      <c r="J10" s="13">
        <v>230</v>
      </c>
      <c r="K10" s="13"/>
      <c r="L10" s="13">
        <v>3683</v>
      </c>
      <c r="M10" s="23"/>
    </row>
    <row r="11" spans="1:13" ht="18.75" customHeight="1">
      <c r="A11" s="10">
        <v>4</v>
      </c>
      <c r="B11" s="14" t="s">
        <v>428</v>
      </c>
      <c r="C11" s="15" t="s">
        <v>121</v>
      </c>
      <c r="D11" s="13">
        <f t="shared" si="2"/>
        <v>1353</v>
      </c>
      <c r="E11" s="13">
        <f t="shared" si="3"/>
        <v>1353</v>
      </c>
      <c r="F11" s="13">
        <v>1353</v>
      </c>
      <c r="G11" s="13"/>
      <c r="H11" s="13"/>
      <c r="I11" s="13"/>
      <c r="J11" s="13"/>
      <c r="K11" s="13"/>
      <c r="L11" s="13"/>
      <c r="M11" s="23"/>
    </row>
    <row r="12" spans="1:13" ht="18.75" customHeight="1">
      <c r="A12" s="10">
        <v>5</v>
      </c>
      <c r="B12" s="16" t="s">
        <v>429</v>
      </c>
      <c r="C12" s="10" t="s">
        <v>382</v>
      </c>
      <c r="D12" s="13">
        <f t="shared" si="2"/>
        <v>184</v>
      </c>
      <c r="E12" s="13">
        <f t="shared" si="3"/>
        <v>184</v>
      </c>
      <c r="F12" s="13"/>
      <c r="G12" s="13"/>
      <c r="H12" s="13">
        <v>184</v>
      </c>
      <c r="I12" s="13"/>
      <c r="J12" s="13"/>
      <c r="K12" s="13"/>
      <c r="L12" s="13"/>
      <c r="M12" s="23"/>
    </row>
    <row r="13" spans="1:13" ht="18.75" customHeight="1">
      <c r="A13" s="10">
        <v>6</v>
      </c>
      <c r="B13" s="16" t="s">
        <v>430</v>
      </c>
      <c r="C13" s="10" t="s">
        <v>382</v>
      </c>
      <c r="D13" s="13">
        <f t="shared" si="2"/>
        <v>120</v>
      </c>
      <c r="E13" s="13">
        <f t="shared" si="3"/>
        <v>120</v>
      </c>
      <c r="F13" s="13"/>
      <c r="G13" s="13"/>
      <c r="H13" s="13">
        <v>120</v>
      </c>
      <c r="I13" s="13"/>
      <c r="J13" s="13"/>
      <c r="K13" s="13"/>
      <c r="L13" s="13"/>
      <c r="M13" s="23"/>
    </row>
    <row r="14" spans="1:13" ht="18.75" customHeight="1">
      <c r="A14" s="7" t="s">
        <v>163</v>
      </c>
      <c r="B14" s="17"/>
      <c r="C14" s="10"/>
      <c r="D14" s="11">
        <f aca="true" t="shared" si="4" ref="D14:L14">SUM(D15:D48)</f>
        <v>18757.03</v>
      </c>
      <c r="E14" s="11">
        <f t="shared" si="4"/>
        <v>17530.03</v>
      </c>
      <c r="F14" s="11">
        <f t="shared" si="4"/>
        <v>14686.029999999999</v>
      </c>
      <c r="G14" s="11">
        <f t="shared" si="4"/>
        <v>2800</v>
      </c>
      <c r="H14" s="11">
        <f t="shared" si="4"/>
        <v>44</v>
      </c>
      <c r="I14" s="11">
        <f t="shared" si="4"/>
        <v>0</v>
      </c>
      <c r="J14" s="11">
        <f t="shared" si="4"/>
        <v>0</v>
      </c>
      <c r="K14" s="11">
        <f t="shared" si="4"/>
        <v>1227</v>
      </c>
      <c r="L14" s="11">
        <f t="shared" si="4"/>
        <v>0</v>
      </c>
      <c r="M14" s="12"/>
    </row>
    <row r="15" spans="1:13" ht="18.75" customHeight="1">
      <c r="A15" s="10">
        <v>7</v>
      </c>
      <c r="B15" s="12" t="s">
        <v>431</v>
      </c>
      <c r="C15" s="10" t="s">
        <v>142</v>
      </c>
      <c r="D15" s="13">
        <f aca="true" t="shared" si="5" ref="D15:D48">E15+K15+L15</f>
        <v>1648.9399999999998</v>
      </c>
      <c r="E15" s="13">
        <f aca="true" t="shared" si="6" ref="E15:E48">SUM(F15:J15)</f>
        <v>1648.9399999999998</v>
      </c>
      <c r="F15" s="13">
        <v>1648.9399999999998</v>
      </c>
      <c r="G15" s="13"/>
      <c r="H15" s="13"/>
      <c r="I15" s="13"/>
      <c r="J15" s="13"/>
      <c r="K15" s="13"/>
      <c r="L15" s="13"/>
      <c r="M15" s="24"/>
    </row>
    <row r="16" spans="1:13" ht="18.75" customHeight="1">
      <c r="A16" s="10">
        <v>8</v>
      </c>
      <c r="B16" s="12" t="s">
        <v>432</v>
      </c>
      <c r="C16" s="10" t="s">
        <v>142</v>
      </c>
      <c r="D16" s="13">
        <f t="shared" si="5"/>
        <v>2963.7</v>
      </c>
      <c r="E16" s="13">
        <f t="shared" si="6"/>
        <v>2963.7</v>
      </c>
      <c r="F16" s="13">
        <v>163.69999999999982</v>
      </c>
      <c r="G16" s="13">
        <v>2800</v>
      </c>
      <c r="H16" s="13"/>
      <c r="I16" s="13"/>
      <c r="J16" s="13"/>
      <c r="K16" s="13"/>
      <c r="L16" s="13"/>
      <c r="M16" s="12"/>
    </row>
    <row r="17" spans="1:13" ht="18.75" customHeight="1">
      <c r="A17" s="10">
        <v>9</v>
      </c>
      <c r="B17" s="12" t="s">
        <v>433</v>
      </c>
      <c r="C17" s="10" t="s">
        <v>142</v>
      </c>
      <c r="D17" s="13">
        <f t="shared" si="5"/>
        <v>600.95</v>
      </c>
      <c r="E17" s="13">
        <f t="shared" si="6"/>
        <v>600.95</v>
      </c>
      <c r="F17" s="13">
        <v>600.95</v>
      </c>
      <c r="G17" s="13"/>
      <c r="H17" s="13"/>
      <c r="I17" s="13"/>
      <c r="J17" s="13"/>
      <c r="K17" s="13"/>
      <c r="L17" s="13"/>
      <c r="M17" s="12"/>
    </row>
    <row r="18" spans="1:13" ht="18.75" customHeight="1">
      <c r="A18" s="10">
        <v>10</v>
      </c>
      <c r="B18" s="12" t="s">
        <v>434</v>
      </c>
      <c r="C18" s="10" t="s">
        <v>142</v>
      </c>
      <c r="D18" s="13">
        <f t="shared" si="5"/>
        <v>1400</v>
      </c>
      <c r="E18" s="13">
        <f t="shared" si="6"/>
        <v>1400</v>
      </c>
      <c r="F18" s="13">
        <v>1400</v>
      </c>
      <c r="G18" s="13"/>
      <c r="H18" s="13"/>
      <c r="I18" s="13"/>
      <c r="J18" s="13"/>
      <c r="K18" s="13"/>
      <c r="L18" s="13"/>
      <c r="M18" s="12"/>
    </row>
    <row r="19" spans="1:13" ht="18.75" customHeight="1">
      <c r="A19" s="10">
        <v>11</v>
      </c>
      <c r="B19" s="12" t="s">
        <v>435</v>
      </c>
      <c r="C19" s="10" t="s">
        <v>142</v>
      </c>
      <c r="D19" s="13">
        <f t="shared" si="5"/>
        <v>631</v>
      </c>
      <c r="E19" s="13">
        <f t="shared" si="6"/>
        <v>631</v>
      </c>
      <c r="F19" s="13">
        <v>631</v>
      </c>
      <c r="G19" s="13"/>
      <c r="H19" s="13"/>
      <c r="I19" s="13"/>
      <c r="J19" s="13"/>
      <c r="K19" s="13"/>
      <c r="L19" s="13"/>
      <c r="M19" s="12"/>
    </row>
    <row r="20" spans="1:13" ht="18.75" customHeight="1">
      <c r="A20" s="10">
        <v>12</v>
      </c>
      <c r="B20" s="12" t="s">
        <v>436</v>
      </c>
      <c r="C20" s="10" t="s">
        <v>142</v>
      </c>
      <c r="D20" s="13">
        <f t="shared" si="5"/>
        <v>839.07</v>
      </c>
      <c r="E20" s="13">
        <f t="shared" si="6"/>
        <v>839.07</v>
      </c>
      <c r="F20" s="13">
        <v>839.07</v>
      </c>
      <c r="G20" s="13"/>
      <c r="H20" s="13"/>
      <c r="I20" s="13"/>
      <c r="J20" s="13"/>
      <c r="K20" s="13"/>
      <c r="L20" s="13"/>
      <c r="M20" s="12"/>
    </row>
    <row r="21" spans="1:13" ht="18.75" customHeight="1">
      <c r="A21" s="10">
        <v>13</v>
      </c>
      <c r="B21" s="12" t="s">
        <v>437</v>
      </c>
      <c r="C21" s="10" t="s">
        <v>142</v>
      </c>
      <c r="D21" s="13">
        <f t="shared" si="5"/>
        <v>1254.98</v>
      </c>
      <c r="E21" s="13">
        <f t="shared" si="6"/>
        <v>1254.98</v>
      </c>
      <c r="F21" s="13">
        <v>1254.98</v>
      </c>
      <c r="G21" s="13"/>
      <c r="H21" s="13"/>
      <c r="I21" s="13"/>
      <c r="J21" s="13"/>
      <c r="K21" s="13"/>
      <c r="L21" s="13"/>
      <c r="M21" s="25"/>
    </row>
    <row r="22" spans="1:13" ht="18.75" customHeight="1">
      <c r="A22" s="10">
        <v>14</v>
      </c>
      <c r="B22" s="12" t="s">
        <v>438</v>
      </c>
      <c r="C22" s="10" t="s">
        <v>142</v>
      </c>
      <c r="D22" s="13">
        <f t="shared" si="5"/>
        <v>947.39</v>
      </c>
      <c r="E22" s="13">
        <f t="shared" si="6"/>
        <v>947.39</v>
      </c>
      <c r="F22" s="13">
        <v>947.39</v>
      </c>
      <c r="G22" s="13"/>
      <c r="H22" s="13"/>
      <c r="I22" s="13"/>
      <c r="J22" s="13"/>
      <c r="K22" s="13"/>
      <c r="L22" s="13"/>
      <c r="M22" s="26"/>
    </row>
    <row r="23" spans="1:13" ht="18.75" customHeight="1">
      <c r="A23" s="10">
        <v>15</v>
      </c>
      <c r="B23" s="12" t="s">
        <v>439</v>
      </c>
      <c r="C23" s="10" t="s">
        <v>142</v>
      </c>
      <c r="D23" s="13">
        <f t="shared" si="5"/>
        <v>400</v>
      </c>
      <c r="E23" s="13">
        <f t="shared" si="6"/>
        <v>400</v>
      </c>
      <c r="F23" s="13">
        <v>400</v>
      </c>
      <c r="G23" s="13"/>
      <c r="H23" s="13"/>
      <c r="I23" s="13"/>
      <c r="J23" s="13"/>
      <c r="K23" s="13"/>
      <c r="L23" s="13"/>
      <c r="M23" s="12"/>
    </row>
    <row r="24" spans="1:13" ht="18.75" customHeight="1">
      <c r="A24" s="10">
        <v>16</v>
      </c>
      <c r="B24" s="12" t="s">
        <v>440</v>
      </c>
      <c r="C24" s="10" t="s">
        <v>142</v>
      </c>
      <c r="D24" s="13">
        <f t="shared" si="5"/>
        <v>500</v>
      </c>
      <c r="E24" s="13">
        <f t="shared" si="6"/>
        <v>500</v>
      </c>
      <c r="F24" s="13">
        <v>500</v>
      </c>
      <c r="G24" s="13"/>
      <c r="H24" s="13"/>
      <c r="I24" s="13"/>
      <c r="J24" s="13"/>
      <c r="K24" s="13"/>
      <c r="L24" s="13"/>
      <c r="M24" s="12"/>
    </row>
    <row r="25" spans="1:13" ht="18.75" customHeight="1">
      <c r="A25" s="10">
        <v>17</v>
      </c>
      <c r="B25" s="12" t="s">
        <v>441</v>
      </c>
      <c r="C25" s="10" t="s">
        <v>142</v>
      </c>
      <c r="D25" s="13">
        <f t="shared" si="5"/>
        <v>200</v>
      </c>
      <c r="E25" s="13">
        <f t="shared" si="6"/>
        <v>200</v>
      </c>
      <c r="F25" s="13">
        <v>200</v>
      </c>
      <c r="G25" s="13"/>
      <c r="H25" s="13"/>
      <c r="I25" s="13"/>
      <c r="J25" s="13"/>
      <c r="K25" s="13"/>
      <c r="L25" s="13"/>
      <c r="M25" s="12"/>
    </row>
    <row r="26" spans="1:13" ht="18.75" customHeight="1">
      <c r="A26" s="10">
        <v>18</v>
      </c>
      <c r="B26" s="12" t="s">
        <v>442</v>
      </c>
      <c r="C26" s="10" t="s">
        <v>142</v>
      </c>
      <c r="D26" s="13">
        <f t="shared" si="5"/>
        <v>15</v>
      </c>
      <c r="E26" s="13">
        <f t="shared" si="6"/>
        <v>15</v>
      </c>
      <c r="F26" s="13">
        <v>15</v>
      </c>
      <c r="G26" s="13"/>
      <c r="H26" s="13"/>
      <c r="I26" s="13"/>
      <c r="J26" s="13"/>
      <c r="K26" s="13"/>
      <c r="L26" s="13"/>
      <c r="M26" s="12"/>
    </row>
    <row r="27" spans="1:13" ht="18.75" customHeight="1">
      <c r="A27" s="10">
        <v>19</v>
      </c>
      <c r="B27" s="12" t="s">
        <v>443</v>
      </c>
      <c r="C27" s="10" t="s">
        <v>142</v>
      </c>
      <c r="D27" s="13">
        <f t="shared" si="5"/>
        <v>25</v>
      </c>
      <c r="E27" s="13">
        <f t="shared" si="6"/>
        <v>25</v>
      </c>
      <c r="F27" s="13">
        <v>25</v>
      </c>
      <c r="G27" s="13"/>
      <c r="H27" s="13"/>
      <c r="I27" s="13"/>
      <c r="J27" s="13"/>
      <c r="K27" s="13"/>
      <c r="L27" s="13"/>
      <c r="M27" s="12"/>
    </row>
    <row r="28" spans="1:13" ht="18.75" customHeight="1">
      <c r="A28" s="10">
        <v>20</v>
      </c>
      <c r="B28" s="12" t="s">
        <v>444</v>
      </c>
      <c r="C28" s="10" t="s">
        <v>142</v>
      </c>
      <c r="D28" s="13">
        <f t="shared" si="5"/>
        <v>200</v>
      </c>
      <c r="E28" s="13">
        <f t="shared" si="6"/>
        <v>200</v>
      </c>
      <c r="F28" s="13">
        <v>200</v>
      </c>
      <c r="G28" s="13"/>
      <c r="H28" s="13"/>
      <c r="I28" s="13"/>
      <c r="J28" s="13"/>
      <c r="K28" s="13"/>
      <c r="L28" s="13"/>
      <c r="M28" s="12"/>
    </row>
    <row r="29" spans="1:13" ht="18.75" customHeight="1">
      <c r="A29" s="10">
        <v>21</v>
      </c>
      <c r="B29" s="12" t="s">
        <v>445</v>
      </c>
      <c r="C29" s="10" t="s">
        <v>142</v>
      </c>
      <c r="D29" s="13">
        <f t="shared" si="5"/>
        <v>100</v>
      </c>
      <c r="E29" s="13">
        <f t="shared" si="6"/>
        <v>100</v>
      </c>
      <c r="F29" s="13">
        <v>100</v>
      </c>
      <c r="G29" s="13"/>
      <c r="H29" s="13"/>
      <c r="I29" s="13"/>
      <c r="J29" s="13"/>
      <c r="K29" s="13"/>
      <c r="L29" s="13"/>
      <c r="M29" s="12"/>
    </row>
    <row r="30" spans="1:13" ht="18.75" customHeight="1">
      <c r="A30" s="10">
        <v>22</v>
      </c>
      <c r="B30" s="12" t="s">
        <v>446</v>
      </c>
      <c r="C30" s="10" t="s">
        <v>142</v>
      </c>
      <c r="D30" s="13">
        <f t="shared" si="5"/>
        <v>40</v>
      </c>
      <c r="E30" s="13">
        <f t="shared" si="6"/>
        <v>40</v>
      </c>
      <c r="F30" s="13">
        <v>40</v>
      </c>
      <c r="G30" s="13"/>
      <c r="H30" s="13"/>
      <c r="I30" s="13"/>
      <c r="J30" s="13"/>
      <c r="K30" s="13"/>
      <c r="L30" s="13"/>
      <c r="M30" s="12"/>
    </row>
    <row r="31" spans="1:13" ht="18.75" customHeight="1">
      <c r="A31" s="10">
        <v>23</v>
      </c>
      <c r="B31" s="12" t="s">
        <v>447</v>
      </c>
      <c r="C31" s="10" t="s">
        <v>142</v>
      </c>
      <c r="D31" s="13">
        <f t="shared" si="5"/>
        <v>100</v>
      </c>
      <c r="E31" s="13">
        <f t="shared" si="6"/>
        <v>100</v>
      </c>
      <c r="F31" s="13">
        <v>100</v>
      </c>
      <c r="G31" s="13"/>
      <c r="H31" s="13"/>
      <c r="I31" s="13"/>
      <c r="J31" s="13"/>
      <c r="K31" s="13"/>
      <c r="L31" s="13"/>
      <c r="M31" s="12"/>
    </row>
    <row r="32" spans="1:13" ht="18.75" customHeight="1">
      <c r="A32" s="10">
        <v>24</v>
      </c>
      <c r="B32" s="12" t="s">
        <v>448</v>
      </c>
      <c r="C32" s="10" t="s">
        <v>142</v>
      </c>
      <c r="D32" s="13">
        <f t="shared" si="5"/>
        <v>100</v>
      </c>
      <c r="E32" s="13">
        <f t="shared" si="6"/>
        <v>100</v>
      </c>
      <c r="F32" s="13">
        <v>100</v>
      </c>
      <c r="G32" s="13"/>
      <c r="H32" s="13"/>
      <c r="I32" s="13"/>
      <c r="J32" s="13"/>
      <c r="K32" s="13"/>
      <c r="L32" s="13"/>
      <c r="M32" s="12"/>
    </row>
    <row r="33" spans="1:13" ht="18.75" customHeight="1">
      <c r="A33" s="10">
        <v>25</v>
      </c>
      <c r="B33" s="12" t="s">
        <v>449</v>
      </c>
      <c r="C33" s="10" t="s">
        <v>142</v>
      </c>
      <c r="D33" s="13">
        <f t="shared" si="5"/>
        <v>100</v>
      </c>
      <c r="E33" s="13">
        <f t="shared" si="6"/>
        <v>100</v>
      </c>
      <c r="F33" s="13">
        <v>100</v>
      </c>
      <c r="G33" s="13"/>
      <c r="H33" s="13"/>
      <c r="I33" s="13"/>
      <c r="J33" s="13"/>
      <c r="K33" s="13"/>
      <c r="L33" s="13"/>
      <c r="M33" s="12"/>
    </row>
    <row r="34" spans="1:13" ht="18.75" customHeight="1">
      <c r="A34" s="10">
        <v>26</v>
      </c>
      <c r="B34" s="12" t="s">
        <v>450</v>
      </c>
      <c r="C34" s="10" t="s">
        <v>142</v>
      </c>
      <c r="D34" s="13">
        <f t="shared" si="5"/>
        <v>100</v>
      </c>
      <c r="E34" s="13">
        <f t="shared" si="6"/>
        <v>100</v>
      </c>
      <c r="F34" s="13">
        <v>100</v>
      </c>
      <c r="G34" s="13"/>
      <c r="H34" s="13"/>
      <c r="I34" s="13"/>
      <c r="J34" s="13"/>
      <c r="K34" s="13"/>
      <c r="L34" s="13"/>
      <c r="M34" s="12"/>
    </row>
    <row r="35" spans="1:13" ht="18.75" customHeight="1">
      <c r="A35" s="10">
        <v>27</v>
      </c>
      <c r="B35" s="12" t="s">
        <v>451</v>
      </c>
      <c r="C35" s="10" t="s">
        <v>142</v>
      </c>
      <c r="D35" s="13">
        <f t="shared" si="5"/>
        <v>120</v>
      </c>
      <c r="E35" s="13">
        <f t="shared" si="6"/>
        <v>120</v>
      </c>
      <c r="F35" s="13">
        <v>120</v>
      </c>
      <c r="G35" s="13"/>
      <c r="H35" s="13"/>
      <c r="I35" s="13"/>
      <c r="J35" s="13"/>
      <c r="K35" s="13"/>
      <c r="L35" s="13"/>
      <c r="M35" s="12"/>
    </row>
    <row r="36" spans="1:13" ht="18.75" customHeight="1">
      <c r="A36" s="10">
        <v>28</v>
      </c>
      <c r="B36" s="12" t="s">
        <v>452</v>
      </c>
      <c r="C36" s="10" t="s">
        <v>142</v>
      </c>
      <c r="D36" s="13">
        <f t="shared" si="5"/>
        <v>100</v>
      </c>
      <c r="E36" s="13">
        <f t="shared" si="6"/>
        <v>100</v>
      </c>
      <c r="F36" s="13">
        <v>100</v>
      </c>
      <c r="G36" s="13"/>
      <c r="H36" s="13"/>
      <c r="I36" s="13"/>
      <c r="J36" s="13"/>
      <c r="K36" s="13"/>
      <c r="L36" s="13"/>
      <c r="M36" s="12"/>
    </row>
    <row r="37" spans="1:13" ht="18.75" customHeight="1">
      <c r="A37" s="10">
        <v>29</v>
      </c>
      <c r="B37" s="12" t="s">
        <v>453</v>
      </c>
      <c r="C37" s="10" t="s">
        <v>142</v>
      </c>
      <c r="D37" s="13">
        <f t="shared" si="5"/>
        <v>20</v>
      </c>
      <c r="E37" s="13">
        <f t="shared" si="6"/>
        <v>20</v>
      </c>
      <c r="F37" s="13">
        <v>20</v>
      </c>
      <c r="G37" s="13"/>
      <c r="H37" s="13"/>
      <c r="I37" s="13"/>
      <c r="J37" s="13"/>
      <c r="K37" s="13"/>
      <c r="L37" s="13"/>
      <c r="M37" s="12"/>
    </row>
    <row r="38" spans="1:13" ht="18.75" customHeight="1">
      <c r="A38" s="10">
        <v>30</v>
      </c>
      <c r="B38" s="12" t="s">
        <v>454</v>
      </c>
      <c r="C38" s="10" t="s">
        <v>142</v>
      </c>
      <c r="D38" s="13">
        <f t="shared" si="5"/>
        <v>90</v>
      </c>
      <c r="E38" s="13">
        <f t="shared" si="6"/>
        <v>90</v>
      </c>
      <c r="F38" s="13">
        <v>90</v>
      </c>
      <c r="G38" s="13"/>
      <c r="H38" s="13"/>
      <c r="I38" s="13"/>
      <c r="J38" s="13"/>
      <c r="K38" s="13"/>
      <c r="L38" s="13"/>
      <c r="M38" s="12"/>
    </row>
    <row r="39" spans="1:13" ht="18.75" customHeight="1">
      <c r="A39" s="10">
        <v>31</v>
      </c>
      <c r="B39" s="12" t="s">
        <v>455</v>
      </c>
      <c r="C39" s="10" t="s">
        <v>142</v>
      </c>
      <c r="D39" s="13">
        <f t="shared" si="5"/>
        <v>80</v>
      </c>
      <c r="E39" s="13">
        <f t="shared" si="6"/>
        <v>80</v>
      </c>
      <c r="F39" s="13">
        <v>80</v>
      </c>
      <c r="G39" s="13"/>
      <c r="H39" s="13"/>
      <c r="I39" s="13"/>
      <c r="J39" s="13"/>
      <c r="K39" s="13"/>
      <c r="L39" s="13"/>
      <c r="M39" s="12"/>
    </row>
    <row r="40" spans="1:13" ht="18.75" customHeight="1">
      <c r="A40" s="10">
        <v>32</v>
      </c>
      <c r="B40" s="12" t="s">
        <v>456</v>
      </c>
      <c r="C40" s="10" t="s">
        <v>142</v>
      </c>
      <c r="D40" s="13">
        <f t="shared" si="5"/>
        <v>200</v>
      </c>
      <c r="E40" s="13">
        <f t="shared" si="6"/>
        <v>200</v>
      </c>
      <c r="F40" s="13">
        <v>200</v>
      </c>
      <c r="G40" s="13"/>
      <c r="H40" s="13"/>
      <c r="I40" s="13"/>
      <c r="J40" s="13"/>
      <c r="K40" s="13"/>
      <c r="L40" s="13"/>
      <c r="M40" s="12"/>
    </row>
    <row r="41" spans="1:13" ht="18.75" customHeight="1">
      <c r="A41" s="10">
        <v>33</v>
      </c>
      <c r="B41" s="12" t="s">
        <v>457</v>
      </c>
      <c r="C41" s="10" t="s">
        <v>142</v>
      </c>
      <c r="D41" s="13">
        <f t="shared" si="5"/>
        <v>500</v>
      </c>
      <c r="E41" s="13">
        <f t="shared" si="6"/>
        <v>500</v>
      </c>
      <c r="F41" s="13">
        <v>500</v>
      </c>
      <c r="G41" s="13"/>
      <c r="H41" s="13"/>
      <c r="I41" s="13"/>
      <c r="J41" s="13"/>
      <c r="K41" s="13"/>
      <c r="L41" s="13"/>
      <c r="M41" s="12"/>
    </row>
    <row r="42" spans="1:13" ht="18.75" customHeight="1">
      <c r="A42" s="10">
        <v>34</v>
      </c>
      <c r="B42" s="12" t="s">
        <v>458</v>
      </c>
      <c r="C42" s="10" t="s">
        <v>142</v>
      </c>
      <c r="D42" s="13">
        <f t="shared" si="5"/>
        <v>1600</v>
      </c>
      <c r="E42" s="13">
        <f t="shared" si="6"/>
        <v>1600</v>
      </c>
      <c r="F42" s="13">
        <v>1600</v>
      </c>
      <c r="G42" s="13"/>
      <c r="H42" s="13"/>
      <c r="I42" s="13"/>
      <c r="J42" s="13"/>
      <c r="K42" s="13"/>
      <c r="L42" s="13"/>
      <c r="M42" s="12"/>
    </row>
    <row r="43" spans="1:13" ht="18.75" customHeight="1">
      <c r="A43" s="10">
        <v>35</v>
      </c>
      <c r="B43" s="18" t="s">
        <v>459</v>
      </c>
      <c r="C43" s="10" t="s">
        <v>382</v>
      </c>
      <c r="D43" s="13">
        <f t="shared" si="5"/>
        <v>44</v>
      </c>
      <c r="E43" s="13">
        <f t="shared" si="6"/>
        <v>44</v>
      </c>
      <c r="F43" s="13">
        <v>0</v>
      </c>
      <c r="G43" s="13"/>
      <c r="H43" s="13">
        <v>44</v>
      </c>
      <c r="I43" s="13"/>
      <c r="J43" s="13"/>
      <c r="K43" s="13"/>
      <c r="L43" s="13"/>
      <c r="M43" s="23"/>
    </row>
    <row r="44" spans="1:13" ht="18.75" customHeight="1">
      <c r="A44" s="10">
        <v>36</v>
      </c>
      <c r="B44" s="12" t="s">
        <v>460</v>
      </c>
      <c r="C44" s="10" t="s">
        <v>307</v>
      </c>
      <c r="D44" s="13">
        <f t="shared" si="5"/>
        <v>2610</v>
      </c>
      <c r="E44" s="13">
        <f t="shared" si="6"/>
        <v>2610</v>
      </c>
      <c r="F44" s="13">
        <v>2610</v>
      </c>
      <c r="G44" s="13"/>
      <c r="H44" s="13"/>
      <c r="I44" s="13"/>
      <c r="J44" s="13"/>
      <c r="K44" s="13"/>
      <c r="L44" s="13"/>
      <c r="M44" s="12"/>
    </row>
    <row r="45" spans="1:13" ht="18.75" customHeight="1">
      <c r="A45" s="10">
        <v>37</v>
      </c>
      <c r="B45" s="12" t="s">
        <v>461</v>
      </c>
      <c r="C45" s="10" t="s">
        <v>307</v>
      </c>
      <c r="D45" s="13">
        <f t="shared" si="5"/>
        <v>422</v>
      </c>
      <c r="E45" s="13">
        <f t="shared" si="6"/>
        <v>0</v>
      </c>
      <c r="F45" s="13">
        <v>0</v>
      </c>
      <c r="G45" s="13"/>
      <c r="H45" s="13"/>
      <c r="I45" s="13"/>
      <c r="J45" s="13"/>
      <c r="K45" s="13">
        <v>422</v>
      </c>
      <c r="L45" s="13"/>
      <c r="M45" s="12"/>
    </row>
    <row r="46" spans="1:13" ht="30.75" customHeight="1">
      <c r="A46" s="10">
        <v>38</v>
      </c>
      <c r="B46" s="12" t="s">
        <v>313</v>
      </c>
      <c r="C46" s="10" t="s">
        <v>307</v>
      </c>
      <c r="D46" s="13">
        <f t="shared" si="5"/>
        <v>200</v>
      </c>
      <c r="E46" s="13">
        <f t="shared" si="6"/>
        <v>0</v>
      </c>
      <c r="F46" s="13">
        <v>0</v>
      </c>
      <c r="G46" s="13"/>
      <c r="H46" s="13"/>
      <c r="I46" s="13"/>
      <c r="J46" s="13"/>
      <c r="K46" s="13">
        <v>200</v>
      </c>
      <c r="L46" s="13"/>
      <c r="M46" s="12"/>
    </row>
    <row r="47" spans="1:13" ht="18.75" customHeight="1">
      <c r="A47" s="10">
        <v>39</v>
      </c>
      <c r="B47" s="12" t="s">
        <v>367</v>
      </c>
      <c r="C47" s="10" t="s">
        <v>462</v>
      </c>
      <c r="D47" s="13">
        <f t="shared" si="5"/>
        <v>5</v>
      </c>
      <c r="E47" s="13">
        <f t="shared" si="6"/>
        <v>0</v>
      </c>
      <c r="F47" s="13">
        <v>0</v>
      </c>
      <c r="G47" s="13"/>
      <c r="H47" s="13"/>
      <c r="I47" s="13"/>
      <c r="J47" s="13"/>
      <c r="K47" s="13">
        <v>5</v>
      </c>
      <c r="L47" s="13"/>
      <c r="M47" s="12"/>
    </row>
    <row r="48" spans="1:13" ht="18.75" customHeight="1">
      <c r="A48" s="10">
        <v>40</v>
      </c>
      <c r="B48" s="12" t="s">
        <v>463</v>
      </c>
      <c r="C48" s="10" t="s">
        <v>340</v>
      </c>
      <c r="D48" s="13">
        <f t="shared" si="5"/>
        <v>600</v>
      </c>
      <c r="E48" s="13">
        <f t="shared" si="6"/>
        <v>0</v>
      </c>
      <c r="F48" s="13">
        <v>0</v>
      </c>
      <c r="G48" s="13"/>
      <c r="H48" s="13"/>
      <c r="I48" s="13"/>
      <c r="J48" s="13"/>
      <c r="K48" s="13">
        <v>600</v>
      </c>
      <c r="L48" s="13"/>
      <c r="M48" s="12"/>
    </row>
    <row r="49" spans="1:13" ht="18.75" customHeight="1">
      <c r="A49" s="7" t="s">
        <v>328</v>
      </c>
      <c r="B49" s="17"/>
      <c r="C49" s="10"/>
      <c r="D49" s="11">
        <f aca="true" t="shared" si="7" ref="D49:L49">SUM(D50:D56)</f>
        <v>12893</v>
      </c>
      <c r="E49" s="11">
        <f t="shared" si="7"/>
        <v>750</v>
      </c>
      <c r="F49" s="11">
        <f t="shared" si="7"/>
        <v>750</v>
      </c>
      <c r="G49" s="11">
        <f t="shared" si="7"/>
        <v>0</v>
      </c>
      <c r="H49" s="11">
        <f t="shared" si="7"/>
        <v>0</v>
      </c>
      <c r="I49" s="11">
        <f t="shared" si="7"/>
        <v>0</v>
      </c>
      <c r="J49" s="11">
        <f t="shared" si="7"/>
        <v>0</v>
      </c>
      <c r="K49" s="11">
        <f t="shared" si="7"/>
        <v>3423</v>
      </c>
      <c r="L49" s="11">
        <f t="shared" si="7"/>
        <v>8720</v>
      </c>
      <c r="M49" s="12"/>
    </row>
    <row r="50" spans="1:13" ht="18.75" customHeight="1">
      <c r="A50" s="10">
        <v>41</v>
      </c>
      <c r="B50" s="14" t="s">
        <v>464</v>
      </c>
      <c r="C50" s="15" t="s">
        <v>340</v>
      </c>
      <c r="D50" s="13">
        <f aca="true" t="shared" si="8" ref="D50:D56">E50+K50+L50</f>
        <v>350</v>
      </c>
      <c r="E50" s="13">
        <f aca="true" t="shared" si="9" ref="E50:E56">SUM(F50:J50)</f>
        <v>0</v>
      </c>
      <c r="F50" s="13"/>
      <c r="G50" s="13"/>
      <c r="H50" s="13"/>
      <c r="I50" s="13"/>
      <c r="J50" s="13"/>
      <c r="K50" s="13">
        <v>350</v>
      </c>
      <c r="L50" s="13"/>
      <c r="M50" s="12"/>
    </row>
    <row r="51" spans="1:13" ht="24" customHeight="1">
      <c r="A51" s="10">
        <v>42</v>
      </c>
      <c r="B51" s="14" t="s">
        <v>465</v>
      </c>
      <c r="C51" s="15" t="s">
        <v>340</v>
      </c>
      <c r="D51" s="13">
        <f t="shared" si="8"/>
        <v>900</v>
      </c>
      <c r="E51" s="13">
        <f t="shared" si="9"/>
        <v>0</v>
      </c>
      <c r="F51" s="13"/>
      <c r="G51" s="13"/>
      <c r="H51" s="13"/>
      <c r="I51" s="13"/>
      <c r="J51" s="13"/>
      <c r="K51" s="13">
        <v>900</v>
      </c>
      <c r="L51" s="13"/>
      <c r="M51" s="12"/>
    </row>
    <row r="52" spans="1:13" ht="18.75" customHeight="1">
      <c r="A52" s="10">
        <v>43</v>
      </c>
      <c r="B52" s="14" t="s">
        <v>466</v>
      </c>
      <c r="C52" s="15" t="s">
        <v>340</v>
      </c>
      <c r="D52" s="13">
        <f t="shared" si="8"/>
        <v>1100</v>
      </c>
      <c r="E52" s="13">
        <f t="shared" si="9"/>
        <v>0</v>
      </c>
      <c r="F52" s="13"/>
      <c r="G52" s="13"/>
      <c r="H52" s="13"/>
      <c r="I52" s="13"/>
      <c r="J52" s="13"/>
      <c r="K52" s="13">
        <v>1100</v>
      </c>
      <c r="L52" s="13"/>
      <c r="M52" s="12"/>
    </row>
    <row r="53" spans="1:13" ht="18.75" customHeight="1">
      <c r="A53" s="10">
        <v>44</v>
      </c>
      <c r="B53" s="14" t="s">
        <v>467</v>
      </c>
      <c r="C53" s="15" t="s">
        <v>340</v>
      </c>
      <c r="D53" s="13">
        <f t="shared" si="8"/>
        <v>52</v>
      </c>
      <c r="E53" s="13">
        <f t="shared" si="9"/>
        <v>0</v>
      </c>
      <c r="F53" s="13"/>
      <c r="G53" s="13"/>
      <c r="H53" s="13"/>
      <c r="I53" s="13"/>
      <c r="J53" s="13"/>
      <c r="K53" s="13">
        <v>52</v>
      </c>
      <c r="L53" s="13"/>
      <c r="M53" s="12"/>
    </row>
    <row r="54" spans="1:13" ht="18.75" customHeight="1">
      <c r="A54" s="10">
        <v>45</v>
      </c>
      <c r="B54" s="12" t="s">
        <v>468</v>
      </c>
      <c r="C54" s="10" t="s">
        <v>142</v>
      </c>
      <c r="D54" s="13">
        <f t="shared" si="8"/>
        <v>21</v>
      </c>
      <c r="E54" s="13">
        <f t="shared" si="9"/>
        <v>0</v>
      </c>
      <c r="F54" s="13"/>
      <c r="G54" s="13"/>
      <c r="H54" s="13"/>
      <c r="I54" s="13"/>
      <c r="J54" s="13"/>
      <c r="K54" s="13">
        <v>21</v>
      </c>
      <c r="L54" s="13"/>
      <c r="M54" s="12"/>
    </row>
    <row r="55" spans="1:13" ht="18.75" customHeight="1">
      <c r="A55" s="10">
        <v>46</v>
      </c>
      <c r="B55" s="14" t="s">
        <v>469</v>
      </c>
      <c r="C55" s="15" t="s">
        <v>307</v>
      </c>
      <c r="D55" s="13">
        <f t="shared" si="8"/>
        <v>750</v>
      </c>
      <c r="E55" s="13">
        <f t="shared" si="9"/>
        <v>750</v>
      </c>
      <c r="F55" s="13">
        <v>750</v>
      </c>
      <c r="G55" s="13"/>
      <c r="H55" s="13"/>
      <c r="I55" s="13"/>
      <c r="J55" s="13"/>
      <c r="K55" s="13"/>
      <c r="L55" s="13"/>
      <c r="M55" s="12"/>
    </row>
    <row r="56" spans="1:13" ht="18.75" customHeight="1">
      <c r="A56" s="10">
        <v>47</v>
      </c>
      <c r="B56" s="14" t="s">
        <v>470</v>
      </c>
      <c r="C56" s="15" t="s">
        <v>363</v>
      </c>
      <c r="D56" s="13">
        <f t="shared" si="8"/>
        <v>9720</v>
      </c>
      <c r="E56" s="13">
        <f t="shared" si="9"/>
        <v>0</v>
      </c>
      <c r="F56" s="13"/>
      <c r="G56" s="13"/>
      <c r="H56" s="13"/>
      <c r="I56" s="13"/>
      <c r="J56" s="13"/>
      <c r="K56" s="13">
        <v>1000</v>
      </c>
      <c r="L56" s="13">
        <v>8720</v>
      </c>
      <c r="M56" s="12"/>
    </row>
    <row r="57" spans="1:13" ht="18.75" customHeight="1">
      <c r="A57" s="7" t="s">
        <v>471</v>
      </c>
      <c r="B57" s="17"/>
      <c r="C57" s="19"/>
      <c r="D57" s="20">
        <f>D58</f>
        <v>2080</v>
      </c>
      <c r="E57" s="20">
        <f aca="true" t="shared" si="10" ref="E57:L57">E58</f>
        <v>0</v>
      </c>
      <c r="F57" s="20">
        <f t="shared" si="10"/>
        <v>0</v>
      </c>
      <c r="G57" s="20">
        <f t="shared" si="10"/>
        <v>0</v>
      </c>
      <c r="H57" s="20">
        <f t="shared" si="10"/>
        <v>0</v>
      </c>
      <c r="I57" s="20">
        <f t="shared" si="10"/>
        <v>0</v>
      </c>
      <c r="J57" s="20">
        <f t="shared" si="10"/>
        <v>0</v>
      </c>
      <c r="K57" s="20">
        <f t="shared" si="10"/>
        <v>2080</v>
      </c>
      <c r="L57" s="20">
        <f t="shared" si="10"/>
        <v>0</v>
      </c>
      <c r="M57" s="27"/>
    </row>
    <row r="58" spans="1:13" ht="30.75" customHeight="1">
      <c r="A58" s="10">
        <v>48</v>
      </c>
      <c r="B58" s="14" t="s">
        <v>472</v>
      </c>
      <c r="C58" s="10" t="s">
        <v>307</v>
      </c>
      <c r="D58" s="13">
        <f>E58+K58+L58</f>
        <v>2080</v>
      </c>
      <c r="E58" s="13">
        <f>SUM(F58:J58)</f>
        <v>0</v>
      </c>
      <c r="F58" s="13"/>
      <c r="G58" s="13"/>
      <c r="H58" s="13"/>
      <c r="I58" s="13"/>
      <c r="J58" s="13"/>
      <c r="K58" s="13">
        <v>2080</v>
      </c>
      <c r="L58" s="13"/>
      <c r="M58" s="10" t="s">
        <v>473</v>
      </c>
    </row>
  </sheetData>
  <sheetProtection/>
  <mergeCells count="15">
    <mergeCell ref="A1:B1"/>
    <mergeCell ref="A2:M2"/>
    <mergeCell ref="E4:J4"/>
    <mergeCell ref="A6:B6"/>
    <mergeCell ref="A7:B7"/>
    <mergeCell ref="A14:B14"/>
    <mergeCell ref="A49:B49"/>
    <mergeCell ref="A57:B57"/>
    <mergeCell ref="A4:A5"/>
    <mergeCell ref="B4:B5"/>
    <mergeCell ref="C4:C5"/>
    <mergeCell ref="D4:D5"/>
    <mergeCell ref="K4:K5"/>
    <mergeCell ref="L4:L5"/>
    <mergeCell ref="M4:M5"/>
  </mergeCells>
  <printOptions horizontalCentered="1"/>
  <pageMargins left="0.55" right="0.55" top="0.7900000000000001" bottom="0.47" header="0.43000000000000005" footer="0.3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2019-04-12T01:08:01Z</cp:lastPrinted>
  <dcterms:created xsi:type="dcterms:W3CDTF">2018-01-19T08:00:52Z</dcterms:created>
  <dcterms:modified xsi:type="dcterms:W3CDTF">2019-05-13T08:45:26Z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