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3" i="1" l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E124" i="1"/>
  <c r="E123" i="1" s="1"/>
  <c r="E122" i="1" s="1"/>
  <c r="E108" i="1"/>
  <c r="E19" i="1"/>
  <c r="E18" i="1"/>
  <c r="E17" i="1"/>
  <c r="E16" i="1"/>
  <c r="E14" i="1"/>
  <c r="E13" i="1"/>
  <c r="J11" i="1"/>
  <c r="I11" i="1"/>
  <c r="E11" i="1"/>
</calcChain>
</file>

<file path=xl/sharedStrings.xml><?xml version="1.0" encoding="utf-8"?>
<sst xmlns="http://schemas.openxmlformats.org/spreadsheetml/2006/main" count="2028" uniqueCount="578">
  <si>
    <t>海原县甘城乡2018年脱贫攻坚项目计划表</t>
  </si>
  <si>
    <t xml:space="preserve">填报单位：海原县甘城乡                                     </t>
  </si>
  <si>
    <t>序号</t>
  </si>
  <si>
    <t>项目类别及名称</t>
  </si>
  <si>
    <t>建设
性质</t>
  </si>
  <si>
    <t>实施
地点</t>
  </si>
  <si>
    <t>统筹
资金</t>
  </si>
  <si>
    <t>主要建设内容及规模</t>
  </si>
  <si>
    <t>建设
部门</t>
  </si>
  <si>
    <t>贫困村</t>
  </si>
  <si>
    <t>受益
人口</t>
  </si>
  <si>
    <t>受益贫
困人口</t>
  </si>
  <si>
    <t>绩效目标</t>
  </si>
  <si>
    <t>绩效评价</t>
  </si>
  <si>
    <t>一</t>
  </si>
  <si>
    <t>基础设施建设（含民生改善）</t>
  </si>
  <si>
    <t>（一）</t>
  </si>
  <si>
    <t>水利</t>
  </si>
  <si>
    <t>2017年农村饮水安全巩固提升工程</t>
  </si>
  <si>
    <t>(1)</t>
  </si>
  <si>
    <t>甘城村</t>
  </si>
  <si>
    <t>改扩建</t>
  </si>
  <si>
    <t>甘城乡甘城村</t>
  </si>
  <si>
    <t>新建200m³蓄水池1座。</t>
  </si>
  <si>
    <t>水务局</t>
  </si>
  <si>
    <t>计划解决257户，1285人安全饮水困难问题。</t>
  </si>
  <si>
    <t>2018年水库维修</t>
  </si>
  <si>
    <t>2018年西梁水库维修</t>
  </si>
  <si>
    <t>闸门维修，前坝坡沉陷土方回填，启闭机加油保养，安装启闭室护窗、三个责任人公示牌。</t>
  </si>
  <si>
    <t>提高防汛安全指标，保障下游群众生命财产安全。</t>
  </si>
  <si>
    <t>西海固脱贫供水工程（甘城支线）</t>
  </si>
  <si>
    <t>甘城乡</t>
  </si>
  <si>
    <t>新建</t>
  </si>
  <si>
    <t>新建泵站1座，铺设扬水管道17.2km，配套建筑物11座。</t>
  </si>
  <si>
    <t>三台村、武塘、乔畔、双井、甘城、九坪、吴渠</t>
  </si>
  <si>
    <t>解决5531口人饮水安全问题，其中贫困人口3113人。</t>
  </si>
  <si>
    <t>甘城乡农村饮水工程水源建设</t>
  </si>
  <si>
    <t>甘城乡吴渠村</t>
  </si>
  <si>
    <t>新建1000m³蓄水池1座。</t>
  </si>
  <si>
    <t>吴渠村</t>
  </si>
  <si>
    <t>解决甘城乡农村饮水安全水源问题。</t>
  </si>
  <si>
    <t>(2)</t>
  </si>
  <si>
    <t>甘城乡三台村</t>
  </si>
  <si>
    <t>三台村</t>
  </si>
  <si>
    <t>海原县农村饮水安全巩固提升工程（第一批、第二批）</t>
  </si>
  <si>
    <t>（1）</t>
  </si>
  <si>
    <t>铺设各类管道0.06km，补入自来水1户，各类阀井4座。</t>
  </si>
  <si>
    <t>解决1户4人饮水安全问题。受水区现建档立卡贫困户1户4人。</t>
  </si>
  <si>
    <t>（2）</t>
  </si>
  <si>
    <t>乔畔村</t>
  </si>
  <si>
    <t>铺设各类管道2.09km，补入自来水19户，集中供水点6处，各类阀井7座。</t>
  </si>
  <si>
    <t>解决19户70人饮水安全问题。受水区现建档立卡贫困户16户59人。</t>
  </si>
  <si>
    <t>（3）</t>
  </si>
  <si>
    <t>双井村</t>
  </si>
  <si>
    <t>铺设各类管道11.11km，补入自来水101户，各类阀井27座，过硬化路3处。</t>
  </si>
  <si>
    <t>解决101户641人饮水安全问题。受水区现建档立卡贫困户58户367人。</t>
  </si>
  <si>
    <t>（4）</t>
  </si>
  <si>
    <t>武塘村</t>
  </si>
  <si>
    <t>铺设各类管道0.48km，补入自来水8户，各类阀井2座，过硬化路1处。</t>
  </si>
  <si>
    <t>解决8户33人饮水安全问题。受水区现建档立卡贫困户4户17人。</t>
  </si>
  <si>
    <t>海原县农村饮水安全巩固提升工程（第三批）</t>
  </si>
  <si>
    <t>甘城村、久坪村</t>
  </si>
  <si>
    <t>甘城乡甘城、久坪村补入自来水入户49户，过硬化路5处</t>
  </si>
  <si>
    <t>解决205人的饮水安全问题，均为贫困人口</t>
  </si>
  <si>
    <t>（二）</t>
  </si>
  <si>
    <t>交通</t>
  </si>
  <si>
    <t>1</t>
  </si>
  <si>
    <t>村道硬化路</t>
  </si>
  <si>
    <t>农村公路</t>
  </si>
  <si>
    <t>硬化路（宽3.5米）</t>
  </si>
  <si>
    <t>计划硬化道路3.5米，1.7公里</t>
  </si>
  <si>
    <t>住建局</t>
  </si>
  <si>
    <t>改善生产道路，便于交通运输和出行方便</t>
  </si>
  <si>
    <t>硬化路（宽5米）</t>
  </si>
  <si>
    <t>石景村</t>
  </si>
  <si>
    <t>西梁至石景4.896公里</t>
  </si>
  <si>
    <t>交通局</t>
  </si>
  <si>
    <t>2公里</t>
  </si>
  <si>
    <t>2</t>
  </si>
  <si>
    <t>硬化路（5米）</t>
  </si>
  <si>
    <t>硬化路2.24公里</t>
  </si>
  <si>
    <t>解决出行难</t>
  </si>
  <si>
    <t>二</t>
  </si>
  <si>
    <t>村组道路</t>
  </si>
  <si>
    <t>计划硬化道路3.5米，3.043公里</t>
  </si>
  <si>
    <t>改善477户1592人出行条件</t>
  </si>
  <si>
    <t>村级1.344公里硬化路</t>
  </si>
  <si>
    <t>改善交通道路</t>
  </si>
  <si>
    <t>3</t>
  </si>
  <si>
    <t>2.645公里</t>
  </si>
  <si>
    <t>4</t>
  </si>
  <si>
    <t>严湾村</t>
  </si>
  <si>
    <t>2.021公里硬化路</t>
  </si>
  <si>
    <t>解决群众出行难</t>
  </si>
  <si>
    <t>（9）</t>
  </si>
  <si>
    <t>1.5公里硬化路</t>
  </si>
  <si>
    <t>生产道路</t>
  </si>
  <si>
    <t>三</t>
  </si>
  <si>
    <t>砂化路</t>
  </si>
  <si>
    <t>计划三组沙化路，宽3.5米长3.177公里</t>
  </si>
  <si>
    <t>解决三组行路难问题</t>
  </si>
  <si>
    <t>武埫村</t>
  </si>
  <si>
    <t>沙化路6.061公里，324户，1344人受益，投资39万</t>
  </si>
  <si>
    <t>2.43公里生产道路</t>
  </si>
  <si>
    <t>（三）</t>
  </si>
  <si>
    <t>村庄环境治理</t>
  </si>
  <si>
    <t>太阳能路灯</t>
  </si>
  <si>
    <t>甘城村路灯</t>
  </si>
  <si>
    <t>计划太阳能路灯60盏</t>
  </si>
  <si>
    <t>石景村路灯</t>
  </si>
  <si>
    <t>安装太阳能路灯20盏</t>
  </si>
  <si>
    <t>量化村庄道路和便于出行</t>
  </si>
  <si>
    <t>严湾村路灯</t>
  </si>
  <si>
    <t>计划安装路灯20盏。</t>
  </si>
  <si>
    <t>计划每盏0.5万元，共计投入10万元。</t>
  </si>
  <si>
    <t>双井村路灯</t>
  </si>
  <si>
    <t>垃圾箱安置</t>
  </si>
  <si>
    <t>石景村垃圾箱</t>
  </si>
  <si>
    <t>放置10个垃圾箱</t>
  </si>
  <si>
    <t>环境整治</t>
  </si>
  <si>
    <t>严湾村垃圾箱</t>
  </si>
  <si>
    <t>垃圾箱10个</t>
  </si>
  <si>
    <t>阳光沐浴</t>
  </si>
  <si>
    <t>吴渠村太阳能热水器</t>
  </si>
  <si>
    <t>安装20台</t>
  </si>
  <si>
    <t>农牧局</t>
  </si>
  <si>
    <t>改善人居环境，解决群众的洗澡难的问题</t>
  </si>
  <si>
    <t>石景村太阳能热水器</t>
  </si>
  <si>
    <t>计划安装太阳能热水器3台</t>
  </si>
  <si>
    <t>（四）</t>
  </si>
  <si>
    <t>危窑危房改造</t>
  </si>
  <si>
    <t>甘城村危房改造</t>
  </si>
  <si>
    <r>
      <t>计划贫困户危房改造4户</t>
    </r>
    <r>
      <rPr>
        <sz val="9"/>
        <rFont val="宋体"/>
        <family val="3"/>
        <charset val="134"/>
      </rPr>
      <t>.</t>
    </r>
  </si>
  <si>
    <t>改善人居环境</t>
  </si>
  <si>
    <t>三台村危房改造</t>
  </si>
  <si>
    <t>计划贫困户危房改造9户</t>
  </si>
  <si>
    <t>久坪村危房改造</t>
  </si>
  <si>
    <t>改造</t>
  </si>
  <si>
    <t>久坪村</t>
  </si>
  <si>
    <t>计划贫困户危房改造5户</t>
  </si>
  <si>
    <t>乔畔村危房改造</t>
  </si>
  <si>
    <t>计划贫困户危房改造19户</t>
  </si>
  <si>
    <t>（5）</t>
  </si>
  <si>
    <t>双井村危房改造</t>
  </si>
  <si>
    <t>计划贫困户危房改造14户</t>
  </si>
  <si>
    <t>（6）</t>
  </si>
  <si>
    <t>武埫村危房改造</t>
  </si>
  <si>
    <t>计划11户危房改造，其中10户建档立卡户，1户非建档立卡户</t>
  </si>
  <si>
    <t>（五）</t>
  </si>
  <si>
    <t>生态效益补偿管护工程（生态护林员）</t>
  </si>
  <si>
    <t>生态护林员</t>
  </si>
  <si>
    <t>护林员3人</t>
  </si>
  <si>
    <t>林业局</t>
  </si>
  <si>
    <t>生态护林</t>
  </si>
  <si>
    <t>1人</t>
  </si>
  <si>
    <t>安排1人</t>
  </si>
  <si>
    <t>计划扶持贫困户2户。</t>
  </si>
  <si>
    <t>计划扶持贫困户1户。</t>
  </si>
  <si>
    <t>生态护林员2名</t>
  </si>
  <si>
    <t>（六）</t>
  </si>
  <si>
    <t>退耕还林</t>
  </si>
  <si>
    <t>续建</t>
  </si>
  <si>
    <t>退耕3931亩，</t>
  </si>
  <si>
    <t>退耕还林，恢复生态</t>
  </si>
  <si>
    <t>退耕2189.6亩，</t>
  </si>
  <si>
    <t>退耕1387.6亩，</t>
  </si>
  <si>
    <t>退耕1142.5亩，</t>
  </si>
  <si>
    <t>退耕855.8亩，</t>
  </si>
  <si>
    <t>退耕1633.9亩，</t>
  </si>
  <si>
    <t>（7）</t>
  </si>
  <si>
    <t>退耕350亩，</t>
  </si>
  <si>
    <t>（8）</t>
  </si>
  <si>
    <t>退耕300亩，</t>
  </si>
  <si>
    <t>社会事业</t>
  </si>
  <si>
    <t>教育</t>
  </si>
  <si>
    <t>雨露计划</t>
  </si>
  <si>
    <t>甘城村雨露计划</t>
  </si>
  <si>
    <t>资助贫困生16户19人</t>
  </si>
  <si>
    <t>扶贫办</t>
  </si>
  <si>
    <t>保障16户19名学生就学</t>
  </si>
  <si>
    <t>三台村雨露计划</t>
  </si>
  <si>
    <t>资助贫困生1户，1人</t>
  </si>
  <si>
    <t>解决上学难问题</t>
  </si>
  <si>
    <t>石景村雨露计划</t>
  </si>
  <si>
    <t>帮助6户8名学生上学完成学业</t>
  </si>
  <si>
    <t>为贫困家庭减轻负担，帮助学生完成学业</t>
  </si>
  <si>
    <t>吴渠村雨露计划</t>
  </si>
  <si>
    <t>资助贫困生6人</t>
  </si>
  <si>
    <t>减少贫困户负担</t>
  </si>
  <si>
    <t>武埫村雨露计划</t>
  </si>
  <si>
    <t>资助贫困生2户，2人</t>
  </si>
  <si>
    <t>久坪村雨露计划</t>
  </si>
  <si>
    <t>资助贫困生2人</t>
  </si>
  <si>
    <t>乔畔村雨露计划</t>
  </si>
  <si>
    <t>资助贫困生12人</t>
  </si>
  <si>
    <t>帮助贫困户家庭减轻负担</t>
  </si>
  <si>
    <t>双井村雨露计划</t>
  </si>
  <si>
    <t>减轻贫困户家庭上学负担</t>
  </si>
  <si>
    <t>能力提升</t>
  </si>
  <si>
    <t>驾驶员培训</t>
  </si>
  <si>
    <t>计划扶持贫困户培训35户，35人，</t>
  </si>
  <si>
    <t>改善35户35人技术培训</t>
  </si>
  <si>
    <t>计划扶持贫困户培训户，15人。</t>
  </si>
  <si>
    <t>拓宽就业渠道</t>
  </si>
  <si>
    <t>计划扶持贫困户培训4人</t>
  </si>
  <si>
    <t>提高就业能力</t>
  </si>
  <si>
    <t>计划扶持贫困户培训4人，</t>
  </si>
  <si>
    <t>增加个人技能，拓宽致富途径</t>
  </si>
  <si>
    <t>计划扶持贫困户培训11户，11人</t>
  </si>
  <si>
    <t>计划扶持贫困户6户,补助2.4万</t>
  </si>
  <si>
    <t>计划扶持贫困户培训23人</t>
  </si>
  <si>
    <t>计划扶持贫困户培训5人</t>
  </si>
  <si>
    <t>计划扶持贫困户培训29人。</t>
  </si>
  <si>
    <t>其他技能培训</t>
  </si>
  <si>
    <t>甘城村其他技能培训</t>
  </si>
  <si>
    <t>其他技能培训40户44</t>
  </si>
  <si>
    <t>提升建档立卡农户劳务技能，提高务工水平，增加务工收入</t>
  </si>
  <si>
    <t>三台村其他技能培训</t>
  </si>
  <si>
    <t>其他技能培训27户，36人</t>
  </si>
  <si>
    <t>石景村其他技能培训</t>
  </si>
  <si>
    <t>瓦工培训4人</t>
  </si>
  <si>
    <t>吴渠村其他技能培训（刺绣）</t>
  </si>
  <si>
    <t>计划组织21人培训</t>
  </si>
  <si>
    <t>武埫村其他技能培训</t>
  </si>
  <si>
    <t>计划贫困户40户，40人</t>
  </si>
  <si>
    <t>乔畔村技能培训（刺绣）</t>
  </si>
  <si>
    <t>安排培训60人</t>
  </si>
  <si>
    <t>严湾村其他技能培训</t>
  </si>
  <si>
    <t>计划培训10人</t>
  </si>
  <si>
    <t>双井村技能培训及其他</t>
  </si>
  <si>
    <t>技能培训60</t>
  </si>
  <si>
    <t>久坪村技能培训及其他</t>
  </si>
  <si>
    <t>技能培训及其他8人</t>
  </si>
  <si>
    <t>订单式培训</t>
  </si>
  <si>
    <t>计划为初级工以上建档立卡户订单式培训24人</t>
  </si>
  <si>
    <t>就创局</t>
  </si>
  <si>
    <t>甘城村订单式培训</t>
  </si>
  <si>
    <t>计划为甘城村初级工以上建档立卡户订单式培训12人</t>
  </si>
  <si>
    <t>乔畔村订单式培训</t>
  </si>
  <si>
    <t>计划为乔畔村初级工以上建档立卡户订单式培训7人</t>
  </si>
  <si>
    <t>双井村订单式培训</t>
  </si>
  <si>
    <t>计划为双井村初级工以上建档立卡户订单式培训5人</t>
  </si>
  <si>
    <t>致富带头人培训</t>
  </si>
  <si>
    <t>培训乡村脱贫致富带头人12人</t>
  </si>
  <si>
    <t>乔畔村致富带头人培训</t>
  </si>
  <si>
    <t>培训脱贫致富带头人2人</t>
  </si>
  <si>
    <t>三台村致富带头人培训</t>
  </si>
  <si>
    <t>吴渠村致富带头人培训</t>
  </si>
  <si>
    <t>严湾村致富带头人培训</t>
  </si>
  <si>
    <t>培训脱贫致富带头人1人</t>
  </si>
  <si>
    <t>双井村致富带头人培训</t>
  </si>
  <si>
    <t>培训脱贫致富带头人3人</t>
  </si>
  <si>
    <t>武埫村致富带头人培训</t>
  </si>
  <si>
    <t>5</t>
  </si>
  <si>
    <t>实用技术培训</t>
  </si>
  <si>
    <t>培训建档立卡贫困户家庭实用技术150人</t>
  </si>
  <si>
    <t>实用技能</t>
  </si>
  <si>
    <t>家庭实用技术培训100人</t>
  </si>
  <si>
    <t>家庭使用技术培训50人</t>
  </si>
  <si>
    <t>扶贫产业</t>
  </si>
  <si>
    <t>农业产业项目</t>
  </si>
  <si>
    <t>种植业项目</t>
  </si>
  <si>
    <t>计划每亩增收300元，贫困户共增收646.32万元。</t>
  </si>
  <si>
    <t>马铃薯种植补助</t>
  </si>
  <si>
    <t>①</t>
  </si>
  <si>
    <t>甘城村马铃薯种薯补贴</t>
  </si>
  <si>
    <t>计划扶持贫困户43户，种植马铃薯79亩</t>
  </si>
  <si>
    <t>计划亩均增收500元，贫困户共增收3.95万元</t>
  </si>
  <si>
    <t>②</t>
  </si>
  <si>
    <t>三台村马铃薯种薯补贴</t>
  </si>
  <si>
    <t>计划扶持贫困户45户，种植马铃薯225亩。</t>
  </si>
  <si>
    <t>计划亩均增收500元，贫困户共增收11.25万元</t>
  </si>
  <si>
    <t>③</t>
  </si>
  <si>
    <t>石景村马铃薯种薯补贴</t>
  </si>
  <si>
    <t>计划扶持贫困户14户，种植马铃薯72.7亩</t>
  </si>
  <si>
    <t>计划亩均增收500元，贫困户共增收3.635万元</t>
  </si>
  <si>
    <t>④</t>
  </si>
  <si>
    <t>吴渠村马铃薯种薯补贴</t>
  </si>
  <si>
    <t>计划扶持贫困户28户，种植马铃薯47亩。</t>
  </si>
  <si>
    <t>计划亩均增收500元，贫困户共增加收入2.5万元。</t>
  </si>
  <si>
    <t>⑤</t>
  </si>
  <si>
    <t>久坪村马铃薯种薯补贴</t>
  </si>
  <si>
    <t>计划扶持贫困户22户，种植马铃薯107亩。</t>
  </si>
  <si>
    <t>计划亩均增收500元，贫困户共增加收入5.35万元。</t>
  </si>
  <si>
    <t>⑥</t>
  </si>
  <si>
    <t>乔畔村马铃薯种薯补贴</t>
  </si>
  <si>
    <t>计划扶持贫困户60户，种植马铃薯642亩。</t>
  </si>
  <si>
    <t>计划亩均增收500元，贫困户共增加收入32.1万元。</t>
  </si>
  <si>
    <t>⑦</t>
  </si>
  <si>
    <t>严湾村马铃薯种薯补贴</t>
  </si>
  <si>
    <t>计划扶持贫困户15户，种植马铃薯35.1亩。</t>
  </si>
  <si>
    <t>计划亩均增收500元，贫困户共增加收入1.755万元。</t>
  </si>
  <si>
    <t>⑧</t>
  </si>
  <si>
    <t>双井村马铃薯种薯补贴</t>
  </si>
  <si>
    <t>计划扶持贫困户109户，种植马铃薯326亩。</t>
  </si>
  <si>
    <t>计划亩均增收500元，贫困户共增加收入16.3万元。</t>
  </si>
  <si>
    <t>⑨</t>
  </si>
  <si>
    <t>武埫村马铃薯种薯补贴</t>
  </si>
  <si>
    <t>计划扶持贫困户34户，种植马铃薯107.75亩</t>
  </si>
  <si>
    <t>计划亩均增收500元，贫困户共增收5.3875</t>
  </si>
  <si>
    <t>秋杂粮种植</t>
  </si>
  <si>
    <t>计划扶持贫困户80户，种植秋杂粮1158.1亩</t>
  </si>
  <si>
    <t>计划亩均增收300元，贫困户共增收34.743万元</t>
  </si>
  <si>
    <t>计划扶持贫困户23户，种植秋杂粮181.7亩。</t>
  </si>
  <si>
    <t>计划亩均增收300元，贫困户共增收5.4510万元</t>
  </si>
  <si>
    <t>计划扶持贫困户14户，种植秋杂粮316.6亩</t>
  </si>
  <si>
    <t>计划亩均增收300元，贫困户共增收9.498万元</t>
  </si>
  <si>
    <t>计划扶持贫困户43户，种植秋杂粮317.7亩。</t>
  </si>
  <si>
    <t>计划亩均增收300元，贫困户共增加收入9.53万元。</t>
  </si>
  <si>
    <t>计划扶持贫困户48户，种植秋杂粮586.2亩</t>
  </si>
  <si>
    <t>计划亩均增收300元，贫困户共增收17.586</t>
  </si>
  <si>
    <t>计划扶持贫困户21户，种植秋杂粮305.5亩。</t>
  </si>
  <si>
    <t>计划亩均增收300元，贫困户共增加收入9.165万元。</t>
  </si>
  <si>
    <t>计划扶持贫困户10户，种植秋杂粮180亩。</t>
  </si>
  <si>
    <t>计划亩均增收300元，贫困户共增加收入5.4万元。</t>
  </si>
  <si>
    <t>计划扶持贫困户23户，种植秋杂粮709亩。</t>
  </si>
  <si>
    <t>计划亩均增收300元，贫困户共增加收入21.27万元。</t>
  </si>
  <si>
    <t>计划扶持贫困户78户，种植秋杂粮611亩。</t>
  </si>
  <si>
    <t>计划亩均增收300元，贫困户共增加收入18.3万元。</t>
  </si>
  <si>
    <t>玉米种植补助</t>
  </si>
  <si>
    <t>贫困户种植玉米补贴</t>
  </si>
  <si>
    <t>计划扶持贫困户64户，种植玉米772.3亩</t>
  </si>
  <si>
    <t>计划亩均增收500元，贫困户共增收38.615元</t>
  </si>
  <si>
    <t>计划扶持贫困户40户，种植玉米390亩。</t>
  </si>
  <si>
    <t>计划亩均增收500元，贫困户共增收19.5万元</t>
  </si>
  <si>
    <t>计划扶持贫困户14户，种植秋杂粮192.3亩</t>
  </si>
  <si>
    <t>计划亩均增收500元，贫困户共增收9.615万元</t>
  </si>
  <si>
    <t>计划扶持贫困户25户，种植马铃薯240亩。</t>
  </si>
  <si>
    <t>计划亩均增500元，贫困户共增加收入12万元。</t>
  </si>
  <si>
    <t>计划扶持贫困户54户，种植玉米475.7亩</t>
  </si>
  <si>
    <t>计划亩均增收500元，贫困户共增收23.785</t>
  </si>
  <si>
    <t>计划扶持贫困户26户，种植玉米340亩。</t>
  </si>
  <si>
    <t>计划亩均增收500元，贫困户共增加收入17万元。</t>
  </si>
  <si>
    <t>计划扶持贫困户84户，种植玉米1608亩。</t>
  </si>
  <si>
    <t>计划亩均增收500元，贫困户共增加收入80.4万元。</t>
  </si>
  <si>
    <t>计划扶持贫困户22户，种植玉米274.8亩。</t>
  </si>
  <si>
    <t>计划亩均增收500元，贫困户共增加收入13.74万元。</t>
  </si>
  <si>
    <t>计划扶持贫困户116户，种植玉米1643.5亩。</t>
  </si>
  <si>
    <t>计划亩均增收500元，贫困户共增加收入82.2万元。</t>
  </si>
  <si>
    <t>西瓜种植补助</t>
  </si>
  <si>
    <t>甘城村西瓜种植补助</t>
  </si>
  <si>
    <t>计划扶持贫困户93户，种植西瓜1408.6亩</t>
  </si>
  <si>
    <t>计划亩均增收1000元，贫困户共增收140.86万元</t>
  </si>
  <si>
    <t>吴渠村西瓜种植补助</t>
  </si>
  <si>
    <t>计划扶持贫困户26户，种植西瓜236.5亩。</t>
  </si>
  <si>
    <t>计划亩均增收600元，贫困户共增加收入14.2万元。</t>
  </si>
  <si>
    <t>马铃薯籽种发放</t>
  </si>
  <si>
    <t>27户15000公斤</t>
  </si>
  <si>
    <t>增强农户发展动力，增产增收</t>
  </si>
  <si>
    <t>计划扶持贫困户81户，发放24.79吨</t>
  </si>
  <si>
    <t>81户</t>
  </si>
  <si>
    <t>45户</t>
  </si>
  <si>
    <t>鼓励扩大种植规模</t>
  </si>
  <si>
    <t>计划14.8吨</t>
  </si>
  <si>
    <t>计划贫困户53户，23.41吨</t>
  </si>
  <si>
    <t>增加贫困户收入</t>
  </si>
  <si>
    <t>马铃薯籽种</t>
  </si>
  <si>
    <t>计划扶持贫困户49户，马铃薯籽种122吨。</t>
  </si>
  <si>
    <t>20吨33户</t>
  </si>
  <si>
    <t>扩大种植规模</t>
  </si>
  <si>
    <t>计划扶持贫困户马铃薯籽种205户，20000公斤，</t>
  </si>
  <si>
    <t>调整产业结构扩大种植规模</t>
  </si>
  <si>
    <t>计划全村种植马铃薯发放籽种84户，2万斤</t>
  </si>
  <si>
    <t>调整产业结构，扩大规模增家农民收入。</t>
  </si>
  <si>
    <t>养殖业</t>
  </si>
  <si>
    <t>基础母牛补栏</t>
  </si>
  <si>
    <t>贫困户购置基础母牛补助</t>
  </si>
  <si>
    <t>计划扶持贫困户109户，购置基础母牛218头</t>
  </si>
  <si>
    <t>计划每头均增收5000元，贫困户共增收109万元</t>
  </si>
  <si>
    <t>计划扶持贫困户51户，养殖业基础母牛104头。</t>
  </si>
  <si>
    <t>计划头均增收5000元，贫困户共增收52万元</t>
  </si>
  <si>
    <t>计划扶持贫困户4户，养殖基础母牛5头</t>
  </si>
  <si>
    <t>计划每头增收5000元，贫困户共增收2.5万元</t>
  </si>
  <si>
    <t>计划扶持贫困户33户，67头。</t>
  </si>
  <si>
    <t>计划每头增收5000元，贫困户共增加收入14.5万元。</t>
  </si>
  <si>
    <t>计划扶持贫困户63户,养殖基础母牛147头</t>
  </si>
  <si>
    <t>计划头均增收5000元，贫困户共增收73.5</t>
  </si>
  <si>
    <t>计划贫困户基础母牛补栏8户，补栏25头。</t>
  </si>
  <si>
    <t>计划头均增收5000元，贫困户共增加收入12.5万元。</t>
  </si>
  <si>
    <t>计划扶持贫困户71户，购置基础母牛157头</t>
  </si>
  <si>
    <t>计划每头增收5000元，贫困户共增加收入78.5万元。</t>
  </si>
  <si>
    <t>计划贫困户基础母牛补栏1户，补栏1头。</t>
  </si>
  <si>
    <t>计划头均增收5000元，贫困户共增加收入3万元。</t>
  </si>
  <si>
    <t>计划扶持111户贫困户基础母牛补栏，补栏212头。</t>
  </si>
  <si>
    <t>计划头均增收5000元，贫困户共增加收入106万元。</t>
  </si>
  <si>
    <t>基础母羊补栏</t>
  </si>
  <si>
    <t>贫困户购置基础母羊补助</t>
  </si>
  <si>
    <t>计划扶持贫困户102户，购置基础母羊1193只</t>
  </si>
  <si>
    <t>计划每只均增收300元，贫困户共增收35.79万元</t>
  </si>
  <si>
    <t>计划扶持贫困户21户，养殖业基础母牛183只。</t>
  </si>
  <si>
    <t>计划只均增收300元，贫困户共增收5.49万元</t>
  </si>
  <si>
    <t>计划扶持贫困户18户，养殖基础母羊274只</t>
  </si>
  <si>
    <t>计划每只增收300元，贫困户共增收8.22万元</t>
  </si>
  <si>
    <t>计划扶持贫困户23户，246只。</t>
  </si>
  <si>
    <t>计划每只增收300元，贫困户共增加收入7.38万元。</t>
  </si>
  <si>
    <t>计划扶持贫困户8户,养殖基础母羊81只</t>
  </si>
  <si>
    <t>计划只均增收300元，贫困户共增收2.43</t>
  </si>
  <si>
    <t>计划贫困户基础母羊补栏16户，补栏262只。</t>
  </si>
  <si>
    <t>计划只均增收300元，贫困户共增加收入7.86万元。</t>
  </si>
  <si>
    <t>计划扶持贫困户30户，购置基础母牛298只</t>
  </si>
  <si>
    <t>计划每只增收300元，贫困户共增加收入8.94万元。</t>
  </si>
  <si>
    <t>计划贫困户基础母羊补栏17户，补栏247只。</t>
  </si>
  <si>
    <t>计划只均增收300元，贫困户共增加收入7.41万元。</t>
  </si>
  <si>
    <t>计划扶持37户贫困户基础母羊补栏，补栏367只。</t>
  </si>
  <si>
    <t>计划只均增收300元，贫困户共增加收入11.01万元。</t>
  </si>
  <si>
    <t>圈棚建设</t>
  </si>
  <si>
    <t>石景村圈棚建设</t>
  </si>
  <si>
    <t>计划扶持贫困户1户，建设60-80㎡圈棚1座</t>
  </si>
  <si>
    <t>扩大养殖规模</t>
  </si>
  <si>
    <t>严湾村圈棚建设</t>
  </si>
  <si>
    <t>3个圈棚</t>
  </si>
  <si>
    <t>改善养殖条件</t>
  </si>
  <si>
    <t>见犊补母</t>
  </si>
  <si>
    <t>计划扶持贫困户见犊补母23户，29头牛犊，</t>
  </si>
  <si>
    <t>鼓励基础母牛扩大养殖规模</t>
  </si>
  <si>
    <t>计划全村见犊补母44户，170头，8.5元</t>
  </si>
  <si>
    <t>鼓励基础母牛补栏增加收入</t>
  </si>
  <si>
    <t>3户3头</t>
  </si>
  <si>
    <t>增强贫困农户发展动力</t>
  </si>
  <si>
    <t>计划扶持贫困户16户，</t>
  </si>
  <si>
    <t>计划头均增收500元，贫困户共增收4500元</t>
  </si>
  <si>
    <t>计划扶持贫困户59户,补助头数183头</t>
  </si>
  <si>
    <r>
      <rPr>
        <sz val="9"/>
        <rFont val="宋体"/>
        <family val="3"/>
        <charset val="134"/>
      </rPr>
      <t>计划头均增收500元，贫困户共增收9.15元</t>
    </r>
  </si>
  <si>
    <t>计划扶持贫困户8户,补助头数23头</t>
  </si>
  <si>
    <t>计划头均增收500元，贫困户共增收1.15元</t>
  </si>
  <si>
    <t>61户105头</t>
  </si>
  <si>
    <t>鼓励扩大养殖规模</t>
  </si>
  <si>
    <t>见犊补母10头</t>
  </si>
  <si>
    <t>计划扶持86户贫困户，见犊补母213头。</t>
  </si>
  <si>
    <t>滩羊选育</t>
  </si>
  <si>
    <t>滩羊选育247只</t>
  </si>
  <si>
    <t>计划扶持贫困滩羊选育39户，631只，</t>
  </si>
  <si>
    <t>鼓励滩羊选育扩大养殖规模</t>
  </si>
  <si>
    <t>10户350只</t>
  </si>
  <si>
    <t>增强农户发展动力，提高养殖业积极性</t>
  </si>
  <si>
    <t>四</t>
  </si>
  <si>
    <t>金融保险</t>
  </si>
  <si>
    <t>小额到款贴息</t>
  </si>
  <si>
    <t>贴息贷款</t>
  </si>
  <si>
    <t>计划扶持贫困户小额信贷贴息113户，458万元</t>
  </si>
  <si>
    <t>发展产业提高收入</t>
  </si>
  <si>
    <t>计划给全村45户，扶贫小额信贷199万元的建档立卡户贴息。</t>
  </si>
  <si>
    <t>通过贴息扶持，增强贫困农户发展动力。</t>
  </si>
  <si>
    <t>计划给全村13户扶贫小额信贷63万元的建档立卡户贴息</t>
  </si>
  <si>
    <t>通过贴息扶持，增强贫困农户发展动力</t>
  </si>
  <si>
    <t>计划扶持贫困户47户162万元</t>
  </si>
  <si>
    <t>通过贴息扶持，增强贫困户发展动力，解决资金不足。</t>
  </si>
  <si>
    <t>计划扶持贫困户75户，贷款金额240万，贴息11.38万</t>
  </si>
  <si>
    <t>6</t>
  </si>
  <si>
    <t>计划扶持贫困户19户，贷款金额113万，贴息5.4万</t>
  </si>
  <si>
    <t>7</t>
  </si>
  <si>
    <t>贷款贴息</t>
  </si>
  <si>
    <t>计划扶持贫困户86户.贷款375万元</t>
  </si>
  <si>
    <t>解决贫困户发展资金</t>
  </si>
  <si>
    <t>8</t>
  </si>
  <si>
    <t>贷款63万元贴息3万元，扶持21户</t>
  </si>
  <si>
    <t>解决发展资金</t>
  </si>
  <si>
    <t>9</t>
  </si>
  <si>
    <t>计划贫困户补贴128户，贷款466万元贴息22.14万元</t>
  </si>
  <si>
    <t>“扶贫保”项目</t>
  </si>
  <si>
    <t>基础母牛保险</t>
  </si>
  <si>
    <t>新建和续建</t>
  </si>
  <si>
    <t>10 个行政村、1600头</t>
  </si>
  <si>
    <t>计划给建档立卡户的1600头基础母牛进行新保和续保，做到承保全覆盖。</t>
  </si>
  <si>
    <t>降低养殖风险，增强农户发展能力，加快脱贫致富步伐。</t>
  </si>
  <si>
    <t xml:space="preserve">  300头</t>
  </si>
  <si>
    <t>计划给建档立卡户的300头基础母牛进行新保和续保，做到承保全覆盖。</t>
  </si>
  <si>
    <t>桥畔村</t>
  </si>
  <si>
    <t xml:space="preserve"> 300头</t>
  </si>
  <si>
    <t xml:space="preserve"> 200头</t>
  </si>
  <si>
    <t>计划给建档立卡户的200头基础母牛进行新保和续保，做到承保全覆盖。</t>
  </si>
  <si>
    <t xml:space="preserve"> 100头</t>
  </si>
  <si>
    <t>计划给建档立卡户的100头基础母牛进行新保和续保，做到承保全覆盖。</t>
  </si>
  <si>
    <t>石井村</t>
  </si>
  <si>
    <t>玉米大病保险</t>
  </si>
  <si>
    <t>9个行政村、13570亩。</t>
  </si>
  <si>
    <t>计划给建档立卡户种植的13570亩玉米进行承保，做到建档立卡户承保全覆盖。</t>
  </si>
  <si>
    <t>降低种植风险，增强农户发展能力，加快脱贫致富步伐。</t>
  </si>
  <si>
    <t xml:space="preserve"> 4630  亩</t>
  </si>
  <si>
    <t>计划给建档立卡户种植的4630亩玉米进行承保，做到建档立卡户承保全覆盖。</t>
  </si>
  <si>
    <t xml:space="preserve"> 1085  亩</t>
  </si>
  <si>
    <t>计划给建档立卡户种植的1085亩玉米进行承保，做到建档立卡户承保全覆盖。</t>
  </si>
  <si>
    <t xml:space="preserve"> 964亩</t>
  </si>
  <si>
    <t>计划给建档立卡户种植的964亩玉米进行承保，做到建档立卡户承保全覆盖。</t>
  </si>
  <si>
    <t xml:space="preserve"> 1595亩</t>
  </si>
  <si>
    <t>计划给建档立卡户种植的1595亩玉米进行承保，做到建档立卡户承保全覆盖。</t>
  </si>
  <si>
    <t xml:space="preserve"> 403亩</t>
  </si>
  <si>
    <t>计划给建档立卡户种植的403亩玉米进行承保，做到建档立卡户承保全覆盖。</t>
  </si>
  <si>
    <t xml:space="preserve"> 749亩</t>
  </si>
  <si>
    <t>计划给建档立卡户种植的749亩玉米进行承保，做到建档立卡户承保全覆盖。</t>
  </si>
  <si>
    <t xml:space="preserve"> 556亩</t>
  </si>
  <si>
    <t>计划给建档立卡户种植的556亩玉米进行承保，做到建档立卡户承保全覆盖。</t>
  </si>
  <si>
    <t xml:space="preserve"> 2944亩</t>
  </si>
  <si>
    <t>计划给建档立卡户种植的2944亩玉米进行承保，做到建档立卡户承保全覆盖。</t>
  </si>
  <si>
    <t xml:space="preserve"> 644亩</t>
  </si>
  <si>
    <t>计划给建档立卡户种植的644亩玉米进行承保，做到建档立卡户承保全覆盖。</t>
  </si>
  <si>
    <t>马铃薯保险</t>
  </si>
  <si>
    <t>9 个行政村、4900亩。</t>
  </si>
  <si>
    <t>计划给建档立卡户种植的4900亩马铃薯进行承保，做到建档立卡户承保全覆盖。</t>
  </si>
  <si>
    <t xml:space="preserve"> 986  亩</t>
  </si>
  <si>
    <t>计划给建档立卡户种植的986亩马铃薯进行承保，做到建档立卡户承保全覆盖。</t>
  </si>
  <si>
    <t xml:space="preserve"> 182  亩</t>
  </si>
  <si>
    <t>计划给建档立卡户种植的182亩马铃薯进行承保，做到建档立卡户承保全覆盖。</t>
  </si>
  <si>
    <t xml:space="preserve"> 405亩</t>
  </si>
  <si>
    <t>计划给建档立卡户种植的405亩马铃薯进行承保，做到建档立卡户承保全覆盖。</t>
  </si>
  <si>
    <t xml:space="preserve"> 436亩</t>
  </si>
  <si>
    <t>计划给建档立卡户种植的436亩马铃薯进行承保，做到建档立卡户承保全覆盖。</t>
  </si>
  <si>
    <t xml:space="preserve"> 86亩</t>
  </si>
  <si>
    <t>计划给建档立卡户种植的86亩马铃薯进行承保，做到建档立卡户承保全覆盖。</t>
  </si>
  <si>
    <t xml:space="preserve"> 117亩</t>
  </si>
  <si>
    <t>计划给建档立卡户种植的117亩马铃薯进行承保，做到建档立卡户承保全覆盖。</t>
  </si>
  <si>
    <t xml:space="preserve"> 114亩</t>
  </si>
  <si>
    <t>计划给建档立卡户种植的114亩马铃薯进行承保，做到建档立卡户承保全覆盖。</t>
  </si>
  <si>
    <t xml:space="preserve"> 1676亩</t>
  </si>
  <si>
    <t>计划给建档立卡户种植的1676亩马铃薯进行承保，做到建档立卡户承保全覆盖。</t>
  </si>
  <si>
    <t xml:space="preserve"> 898亩</t>
  </si>
  <si>
    <t>计划给建档立卡户种植的898亩马铃薯进行承保，做到建档立卡户承保全覆盖。</t>
  </si>
  <si>
    <t>西瓜保险</t>
  </si>
  <si>
    <t>2 个行政村、2364亩。</t>
  </si>
  <si>
    <t>计划给建档立卡户种植的2364亩硒砂瓜进行承保，做到建档立卡户承保全覆盖。</t>
  </si>
  <si>
    <t xml:space="preserve"> 1889  亩</t>
  </si>
  <si>
    <t>计划给建档立卡户种植的1889亩硒砂瓜进行承保，做到建档立卡户承保全覆盖。</t>
  </si>
  <si>
    <t xml:space="preserve"> 475亩</t>
  </si>
  <si>
    <t>计划给建档立卡户种植的475亩硒砂瓜进行承保，做到建档立卡户承保全覆盖。</t>
  </si>
  <si>
    <t>秋杂粮保险</t>
  </si>
  <si>
    <t>3个行政村、5000亩。</t>
  </si>
  <si>
    <t>计划给建档立卡户种植的5000亩小杂粮进行承保，做到建档立卡户承保全覆盖。</t>
  </si>
  <si>
    <t xml:space="preserve"> 1816亩</t>
  </si>
  <si>
    <t>计划给建档立卡户种植的1816亩小杂粮进行承保，做到建档立卡户承保全覆盖。</t>
  </si>
  <si>
    <t>计划给建档立卡户种植的749亩小杂粮进行承保，做到建档立卡户承保全覆盖。</t>
  </si>
  <si>
    <t xml:space="preserve"> 2435亩</t>
  </si>
  <si>
    <t>计划给建档立卡户种植的2435亩小杂粮进行承保，做到建档立卡户承保全覆盖。</t>
  </si>
  <si>
    <t>农房保险</t>
  </si>
  <si>
    <t>9个行政村、727户。</t>
  </si>
  <si>
    <t>计划给 727户建档立卡户的农房进行承保，做到建档立卡户承保全覆盖。</t>
  </si>
  <si>
    <t>降低住宅风险，增强农户发展能力，加快脱贫致富步伐。</t>
  </si>
  <si>
    <t xml:space="preserve"> 159 户</t>
  </si>
  <si>
    <t>计划给 159户建档立卡户的农房进行承保，做到建档立卡户承保全覆盖。</t>
  </si>
  <si>
    <t xml:space="preserve"> 39户</t>
  </si>
  <si>
    <t>计划给 39户建档立卡户的农房进行承保，做到建档立卡户承保全覆盖。</t>
  </si>
  <si>
    <t xml:space="preserve"> 130户</t>
  </si>
  <si>
    <t>计划给130户建档立卡户的农房进行承保，做到建档立卡户承保全覆盖。</t>
  </si>
  <si>
    <t xml:space="preserve"> 64户</t>
  </si>
  <si>
    <t>计划给64户建档立卡户的农房进行承保，做到建档立卡户承保全覆盖。</t>
  </si>
  <si>
    <t xml:space="preserve"> 19户</t>
  </si>
  <si>
    <t>计划给 19户建档立卡户的农房进行承保，做到建档立卡户承保全覆盖。</t>
  </si>
  <si>
    <t xml:space="preserve"> 158户</t>
  </si>
  <si>
    <t>计划给 158户建档立卡户的农房进行承保，做到建档立卡户承保全覆盖。</t>
  </si>
  <si>
    <t xml:space="preserve"> 55户</t>
  </si>
  <si>
    <t>计划给 55户建档立卡户的农房进行承保，做到建档立卡户承保全覆盖。</t>
  </si>
  <si>
    <t xml:space="preserve"> 80户</t>
  </si>
  <si>
    <t>计划给 80户建档立卡户的农房进行承保，做到建档立卡户承保全覆盖。</t>
  </si>
  <si>
    <t xml:space="preserve"> 23户</t>
  </si>
  <si>
    <t>计划给23户建档立卡户的农房进行承保，做到建档立卡户承保全覆盖。</t>
  </si>
  <si>
    <t>人身意外保险</t>
  </si>
  <si>
    <t>9个行政村、2787人</t>
  </si>
  <si>
    <t>计划给2787人的建档立卡户购买扶贫保，实现承保全覆盖。</t>
  </si>
  <si>
    <t>通过保险增强农户因灾因病返贫，增强低于风险能力，加快脱贫致富步伐。</t>
  </si>
  <si>
    <t>582人</t>
  </si>
  <si>
    <t>134人</t>
  </si>
  <si>
    <t>530人</t>
  </si>
  <si>
    <t>237人</t>
  </si>
  <si>
    <t>71人</t>
  </si>
  <si>
    <t>645人</t>
  </si>
  <si>
    <t>206人</t>
  </si>
  <si>
    <t>301人</t>
  </si>
  <si>
    <t>81人</t>
  </si>
  <si>
    <t>大病医疗补充险</t>
  </si>
  <si>
    <t>“爱妮保”项目</t>
  </si>
  <si>
    <t>9个行政村、697人</t>
  </si>
  <si>
    <t>95人</t>
  </si>
  <si>
    <t>84人</t>
  </si>
  <si>
    <t>77人</t>
  </si>
  <si>
    <t>67人</t>
  </si>
  <si>
    <t>50人</t>
  </si>
  <si>
    <t>96人</t>
  </si>
  <si>
    <t>80人</t>
  </si>
  <si>
    <t>53人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</si>
</sst>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_ "/>
  </numFmts>
  <fonts count="27"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b/>
      <sz val="8"/>
      <name val="黑体"/>
      <family val="3"/>
      <charset val="134"/>
    </font>
    <font>
      <b/>
      <sz val="12"/>
      <name val="黑体"/>
      <family val="3"/>
      <charset val="134"/>
    </font>
    <font>
      <sz val="9"/>
      <name val="等线"/>
      <charset val="134"/>
    </font>
    <font>
      <b/>
      <sz val="12"/>
      <name val="宋体"/>
      <family val="3"/>
      <charset val="134"/>
    </font>
    <font>
      <b/>
      <sz val="9"/>
      <name val="等线"/>
      <charset val="134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rgb="FF000000"/>
      <name val="等线"/>
      <charset val="134"/>
    </font>
    <font>
      <b/>
      <sz val="9"/>
      <color rgb="FF000000"/>
      <name val="等线"/>
      <charset val="134"/>
    </font>
    <font>
      <b/>
      <sz val="9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常规" xfId="0" builtinId="0"/>
    <cellStyle name="常规_海原县水务局2018年新建及续建项目表终表(发改局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3"/>
  <sheetViews>
    <sheetView tabSelected="1" topLeftCell="A16" workbookViewId="0">
      <selection activeCell="R21" sqref="R21"/>
    </sheetView>
  </sheetViews>
  <sheetFormatPr defaultColWidth="8.625" defaultRowHeight="13.5"/>
  <cols>
    <col min="1" max="1" width="7.375" style="84" customWidth="1"/>
    <col min="2" max="2" width="20" style="85" customWidth="1"/>
    <col min="3" max="3" width="5.375" style="85" customWidth="1"/>
    <col min="4" max="4" width="6.25" style="85" customWidth="1"/>
    <col min="5" max="5" width="7" style="85" customWidth="1"/>
    <col min="6" max="6" width="24" style="85" customWidth="1"/>
    <col min="7" max="7" width="7" style="85" customWidth="1"/>
    <col min="8" max="8" width="9.5" style="85" customWidth="1"/>
    <col min="9" max="9" width="6.625" style="85" customWidth="1"/>
    <col min="10" max="10" width="6" style="85" customWidth="1"/>
    <col min="11" max="11" width="19.75" style="85" customWidth="1"/>
    <col min="12" max="12" width="9.75" style="85" customWidth="1"/>
    <col min="13" max="32" width="9" style="2" bestFit="1" customWidth="1"/>
    <col min="33" max="256" width="8.625" style="2"/>
    <col min="257" max="257" width="7.375" style="2" customWidth="1"/>
    <col min="258" max="258" width="20" style="2" customWidth="1"/>
    <col min="259" max="259" width="5.375" style="2" customWidth="1"/>
    <col min="260" max="260" width="6.25" style="2" customWidth="1"/>
    <col min="261" max="261" width="7" style="2" customWidth="1"/>
    <col min="262" max="262" width="24" style="2" customWidth="1"/>
    <col min="263" max="263" width="7" style="2" customWidth="1"/>
    <col min="264" max="264" width="9.5" style="2" customWidth="1"/>
    <col min="265" max="265" width="6.625" style="2" customWidth="1"/>
    <col min="266" max="266" width="6" style="2" customWidth="1"/>
    <col min="267" max="267" width="19.75" style="2" customWidth="1"/>
    <col min="268" max="268" width="9.75" style="2" customWidth="1"/>
    <col min="269" max="288" width="9" style="2" bestFit="1" customWidth="1"/>
    <col min="289" max="512" width="8.625" style="2"/>
    <col min="513" max="513" width="7.375" style="2" customWidth="1"/>
    <col min="514" max="514" width="20" style="2" customWidth="1"/>
    <col min="515" max="515" width="5.375" style="2" customWidth="1"/>
    <col min="516" max="516" width="6.25" style="2" customWidth="1"/>
    <col min="517" max="517" width="7" style="2" customWidth="1"/>
    <col min="518" max="518" width="24" style="2" customWidth="1"/>
    <col min="519" max="519" width="7" style="2" customWidth="1"/>
    <col min="520" max="520" width="9.5" style="2" customWidth="1"/>
    <col min="521" max="521" width="6.625" style="2" customWidth="1"/>
    <col min="522" max="522" width="6" style="2" customWidth="1"/>
    <col min="523" max="523" width="19.75" style="2" customWidth="1"/>
    <col min="524" max="524" width="9.75" style="2" customWidth="1"/>
    <col min="525" max="544" width="9" style="2" bestFit="1" customWidth="1"/>
    <col min="545" max="768" width="8.625" style="2"/>
    <col min="769" max="769" width="7.375" style="2" customWidth="1"/>
    <col min="770" max="770" width="20" style="2" customWidth="1"/>
    <col min="771" max="771" width="5.375" style="2" customWidth="1"/>
    <col min="772" max="772" width="6.25" style="2" customWidth="1"/>
    <col min="773" max="773" width="7" style="2" customWidth="1"/>
    <col min="774" max="774" width="24" style="2" customWidth="1"/>
    <col min="775" max="775" width="7" style="2" customWidth="1"/>
    <col min="776" max="776" width="9.5" style="2" customWidth="1"/>
    <col min="777" max="777" width="6.625" style="2" customWidth="1"/>
    <col min="778" max="778" width="6" style="2" customWidth="1"/>
    <col min="779" max="779" width="19.75" style="2" customWidth="1"/>
    <col min="780" max="780" width="9.75" style="2" customWidth="1"/>
    <col min="781" max="800" width="9" style="2" bestFit="1" customWidth="1"/>
    <col min="801" max="1024" width="8.625" style="2"/>
    <col min="1025" max="1025" width="7.375" style="2" customWidth="1"/>
    <col min="1026" max="1026" width="20" style="2" customWidth="1"/>
    <col min="1027" max="1027" width="5.375" style="2" customWidth="1"/>
    <col min="1028" max="1028" width="6.25" style="2" customWidth="1"/>
    <col min="1029" max="1029" width="7" style="2" customWidth="1"/>
    <col min="1030" max="1030" width="24" style="2" customWidth="1"/>
    <col min="1031" max="1031" width="7" style="2" customWidth="1"/>
    <col min="1032" max="1032" width="9.5" style="2" customWidth="1"/>
    <col min="1033" max="1033" width="6.625" style="2" customWidth="1"/>
    <col min="1034" max="1034" width="6" style="2" customWidth="1"/>
    <col min="1035" max="1035" width="19.75" style="2" customWidth="1"/>
    <col min="1036" max="1036" width="9.75" style="2" customWidth="1"/>
    <col min="1037" max="1056" width="9" style="2" bestFit="1" customWidth="1"/>
    <col min="1057" max="1280" width="8.625" style="2"/>
    <col min="1281" max="1281" width="7.375" style="2" customWidth="1"/>
    <col min="1282" max="1282" width="20" style="2" customWidth="1"/>
    <col min="1283" max="1283" width="5.375" style="2" customWidth="1"/>
    <col min="1284" max="1284" width="6.25" style="2" customWidth="1"/>
    <col min="1285" max="1285" width="7" style="2" customWidth="1"/>
    <col min="1286" max="1286" width="24" style="2" customWidth="1"/>
    <col min="1287" max="1287" width="7" style="2" customWidth="1"/>
    <col min="1288" max="1288" width="9.5" style="2" customWidth="1"/>
    <col min="1289" max="1289" width="6.625" style="2" customWidth="1"/>
    <col min="1290" max="1290" width="6" style="2" customWidth="1"/>
    <col min="1291" max="1291" width="19.75" style="2" customWidth="1"/>
    <col min="1292" max="1292" width="9.75" style="2" customWidth="1"/>
    <col min="1293" max="1312" width="9" style="2" bestFit="1" customWidth="1"/>
    <col min="1313" max="1536" width="8.625" style="2"/>
    <col min="1537" max="1537" width="7.375" style="2" customWidth="1"/>
    <col min="1538" max="1538" width="20" style="2" customWidth="1"/>
    <col min="1539" max="1539" width="5.375" style="2" customWidth="1"/>
    <col min="1540" max="1540" width="6.25" style="2" customWidth="1"/>
    <col min="1541" max="1541" width="7" style="2" customWidth="1"/>
    <col min="1542" max="1542" width="24" style="2" customWidth="1"/>
    <col min="1543" max="1543" width="7" style="2" customWidth="1"/>
    <col min="1544" max="1544" width="9.5" style="2" customWidth="1"/>
    <col min="1545" max="1545" width="6.625" style="2" customWidth="1"/>
    <col min="1546" max="1546" width="6" style="2" customWidth="1"/>
    <col min="1547" max="1547" width="19.75" style="2" customWidth="1"/>
    <col min="1548" max="1548" width="9.75" style="2" customWidth="1"/>
    <col min="1549" max="1568" width="9" style="2" bestFit="1" customWidth="1"/>
    <col min="1569" max="1792" width="8.625" style="2"/>
    <col min="1793" max="1793" width="7.375" style="2" customWidth="1"/>
    <col min="1794" max="1794" width="20" style="2" customWidth="1"/>
    <col min="1795" max="1795" width="5.375" style="2" customWidth="1"/>
    <col min="1796" max="1796" width="6.25" style="2" customWidth="1"/>
    <col min="1797" max="1797" width="7" style="2" customWidth="1"/>
    <col min="1798" max="1798" width="24" style="2" customWidth="1"/>
    <col min="1799" max="1799" width="7" style="2" customWidth="1"/>
    <col min="1800" max="1800" width="9.5" style="2" customWidth="1"/>
    <col min="1801" max="1801" width="6.625" style="2" customWidth="1"/>
    <col min="1802" max="1802" width="6" style="2" customWidth="1"/>
    <col min="1803" max="1803" width="19.75" style="2" customWidth="1"/>
    <col min="1804" max="1804" width="9.75" style="2" customWidth="1"/>
    <col min="1805" max="1824" width="9" style="2" bestFit="1" customWidth="1"/>
    <col min="1825" max="2048" width="8.625" style="2"/>
    <col min="2049" max="2049" width="7.375" style="2" customWidth="1"/>
    <col min="2050" max="2050" width="20" style="2" customWidth="1"/>
    <col min="2051" max="2051" width="5.375" style="2" customWidth="1"/>
    <col min="2052" max="2052" width="6.25" style="2" customWidth="1"/>
    <col min="2053" max="2053" width="7" style="2" customWidth="1"/>
    <col min="2054" max="2054" width="24" style="2" customWidth="1"/>
    <col min="2055" max="2055" width="7" style="2" customWidth="1"/>
    <col min="2056" max="2056" width="9.5" style="2" customWidth="1"/>
    <col min="2057" max="2057" width="6.625" style="2" customWidth="1"/>
    <col min="2058" max="2058" width="6" style="2" customWidth="1"/>
    <col min="2059" max="2059" width="19.75" style="2" customWidth="1"/>
    <col min="2060" max="2060" width="9.75" style="2" customWidth="1"/>
    <col min="2061" max="2080" width="9" style="2" bestFit="1" customWidth="1"/>
    <col min="2081" max="2304" width="8.625" style="2"/>
    <col min="2305" max="2305" width="7.375" style="2" customWidth="1"/>
    <col min="2306" max="2306" width="20" style="2" customWidth="1"/>
    <col min="2307" max="2307" width="5.375" style="2" customWidth="1"/>
    <col min="2308" max="2308" width="6.25" style="2" customWidth="1"/>
    <col min="2309" max="2309" width="7" style="2" customWidth="1"/>
    <col min="2310" max="2310" width="24" style="2" customWidth="1"/>
    <col min="2311" max="2311" width="7" style="2" customWidth="1"/>
    <col min="2312" max="2312" width="9.5" style="2" customWidth="1"/>
    <col min="2313" max="2313" width="6.625" style="2" customWidth="1"/>
    <col min="2314" max="2314" width="6" style="2" customWidth="1"/>
    <col min="2315" max="2315" width="19.75" style="2" customWidth="1"/>
    <col min="2316" max="2316" width="9.75" style="2" customWidth="1"/>
    <col min="2317" max="2336" width="9" style="2" bestFit="1" customWidth="1"/>
    <col min="2337" max="2560" width="8.625" style="2"/>
    <col min="2561" max="2561" width="7.375" style="2" customWidth="1"/>
    <col min="2562" max="2562" width="20" style="2" customWidth="1"/>
    <col min="2563" max="2563" width="5.375" style="2" customWidth="1"/>
    <col min="2564" max="2564" width="6.25" style="2" customWidth="1"/>
    <col min="2565" max="2565" width="7" style="2" customWidth="1"/>
    <col min="2566" max="2566" width="24" style="2" customWidth="1"/>
    <col min="2567" max="2567" width="7" style="2" customWidth="1"/>
    <col min="2568" max="2568" width="9.5" style="2" customWidth="1"/>
    <col min="2569" max="2569" width="6.625" style="2" customWidth="1"/>
    <col min="2570" max="2570" width="6" style="2" customWidth="1"/>
    <col min="2571" max="2571" width="19.75" style="2" customWidth="1"/>
    <col min="2572" max="2572" width="9.75" style="2" customWidth="1"/>
    <col min="2573" max="2592" width="9" style="2" bestFit="1" customWidth="1"/>
    <col min="2593" max="2816" width="8.625" style="2"/>
    <col min="2817" max="2817" width="7.375" style="2" customWidth="1"/>
    <col min="2818" max="2818" width="20" style="2" customWidth="1"/>
    <col min="2819" max="2819" width="5.375" style="2" customWidth="1"/>
    <col min="2820" max="2820" width="6.25" style="2" customWidth="1"/>
    <col min="2821" max="2821" width="7" style="2" customWidth="1"/>
    <col min="2822" max="2822" width="24" style="2" customWidth="1"/>
    <col min="2823" max="2823" width="7" style="2" customWidth="1"/>
    <col min="2824" max="2824" width="9.5" style="2" customWidth="1"/>
    <col min="2825" max="2825" width="6.625" style="2" customWidth="1"/>
    <col min="2826" max="2826" width="6" style="2" customWidth="1"/>
    <col min="2827" max="2827" width="19.75" style="2" customWidth="1"/>
    <col min="2828" max="2828" width="9.75" style="2" customWidth="1"/>
    <col min="2829" max="2848" width="9" style="2" bestFit="1" customWidth="1"/>
    <col min="2849" max="3072" width="8.625" style="2"/>
    <col min="3073" max="3073" width="7.375" style="2" customWidth="1"/>
    <col min="3074" max="3074" width="20" style="2" customWidth="1"/>
    <col min="3075" max="3075" width="5.375" style="2" customWidth="1"/>
    <col min="3076" max="3076" width="6.25" style="2" customWidth="1"/>
    <col min="3077" max="3077" width="7" style="2" customWidth="1"/>
    <col min="3078" max="3078" width="24" style="2" customWidth="1"/>
    <col min="3079" max="3079" width="7" style="2" customWidth="1"/>
    <col min="3080" max="3080" width="9.5" style="2" customWidth="1"/>
    <col min="3081" max="3081" width="6.625" style="2" customWidth="1"/>
    <col min="3082" max="3082" width="6" style="2" customWidth="1"/>
    <col min="3083" max="3083" width="19.75" style="2" customWidth="1"/>
    <col min="3084" max="3084" width="9.75" style="2" customWidth="1"/>
    <col min="3085" max="3104" width="9" style="2" bestFit="1" customWidth="1"/>
    <col min="3105" max="3328" width="8.625" style="2"/>
    <col min="3329" max="3329" width="7.375" style="2" customWidth="1"/>
    <col min="3330" max="3330" width="20" style="2" customWidth="1"/>
    <col min="3331" max="3331" width="5.375" style="2" customWidth="1"/>
    <col min="3332" max="3332" width="6.25" style="2" customWidth="1"/>
    <col min="3333" max="3333" width="7" style="2" customWidth="1"/>
    <col min="3334" max="3334" width="24" style="2" customWidth="1"/>
    <col min="3335" max="3335" width="7" style="2" customWidth="1"/>
    <col min="3336" max="3336" width="9.5" style="2" customWidth="1"/>
    <col min="3337" max="3337" width="6.625" style="2" customWidth="1"/>
    <col min="3338" max="3338" width="6" style="2" customWidth="1"/>
    <col min="3339" max="3339" width="19.75" style="2" customWidth="1"/>
    <col min="3340" max="3340" width="9.75" style="2" customWidth="1"/>
    <col min="3341" max="3360" width="9" style="2" bestFit="1" customWidth="1"/>
    <col min="3361" max="3584" width="8.625" style="2"/>
    <col min="3585" max="3585" width="7.375" style="2" customWidth="1"/>
    <col min="3586" max="3586" width="20" style="2" customWidth="1"/>
    <col min="3587" max="3587" width="5.375" style="2" customWidth="1"/>
    <col min="3588" max="3588" width="6.25" style="2" customWidth="1"/>
    <col min="3589" max="3589" width="7" style="2" customWidth="1"/>
    <col min="3590" max="3590" width="24" style="2" customWidth="1"/>
    <col min="3591" max="3591" width="7" style="2" customWidth="1"/>
    <col min="3592" max="3592" width="9.5" style="2" customWidth="1"/>
    <col min="3593" max="3593" width="6.625" style="2" customWidth="1"/>
    <col min="3594" max="3594" width="6" style="2" customWidth="1"/>
    <col min="3595" max="3595" width="19.75" style="2" customWidth="1"/>
    <col min="3596" max="3596" width="9.75" style="2" customWidth="1"/>
    <col min="3597" max="3616" width="9" style="2" bestFit="1" customWidth="1"/>
    <col min="3617" max="3840" width="8.625" style="2"/>
    <col min="3841" max="3841" width="7.375" style="2" customWidth="1"/>
    <col min="3842" max="3842" width="20" style="2" customWidth="1"/>
    <col min="3843" max="3843" width="5.375" style="2" customWidth="1"/>
    <col min="3844" max="3844" width="6.25" style="2" customWidth="1"/>
    <col min="3845" max="3845" width="7" style="2" customWidth="1"/>
    <col min="3846" max="3846" width="24" style="2" customWidth="1"/>
    <col min="3847" max="3847" width="7" style="2" customWidth="1"/>
    <col min="3848" max="3848" width="9.5" style="2" customWidth="1"/>
    <col min="3849" max="3849" width="6.625" style="2" customWidth="1"/>
    <col min="3850" max="3850" width="6" style="2" customWidth="1"/>
    <col min="3851" max="3851" width="19.75" style="2" customWidth="1"/>
    <col min="3852" max="3852" width="9.75" style="2" customWidth="1"/>
    <col min="3853" max="3872" width="9" style="2" bestFit="1" customWidth="1"/>
    <col min="3873" max="4096" width="8.625" style="2"/>
    <col min="4097" max="4097" width="7.375" style="2" customWidth="1"/>
    <col min="4098" max="4098" width="20" style="2" customWidth="1"/>
    <col min="4099" max="4099" width="5.375" style="2" customWidth="1"/>
    <col min="4100" max="4100" width="6.25" style="2" customWidth="1"/>
    <col min="4101" max="4101" width="7" style="2" customWidth="1"/>
    <col min="4102" max="4102" width="24" style="2" customWidth="1"/>
    <col min="4103" max="4103" width="7" style="2" customWidth="1"/>
    <col min="4104" max="4104" width="9.5" style="2" customWidth="1"/>
    <col min="4105" max="4105" width="6.625" style="2" customWidth="1"/>
    <col min="4106" max="4106" width="6" style="2" customWidth="1"/>
    <col min="4107" max="4107" width="19.75" style="2" customWidth="1"/>
    <col min="4108" max="4108" width="9.75" style="2" customWidth="1"/>
    <col min="4109" max="4128" width="9" style="2" bestFit="1" customWidth="1"/>
    <col min="4129" max="4352" width="8.625" style="2"/>
    <col min="4353" max="4353" width="7.375" style="2" customWidth="1"/>
    <col min="4354" max="4354" width="20" style="2" customWidth="1"/>
    <col min="4355" max="4355" width="5.375" style="2" customWidth="1"/>
    <col min="4356" max="4356" width="6.25" style="2" customWidth="1"/>
    <col min="4357" max="4357" width="7" style="2" customWidth="1"/>
    <col min="4358" max="4358" width="24" style="2" customWidth="1"/>
    <col min="4359" max="4359" width="7" style="2" customWidth="1"/>
    <col min="4360" max="4360" width="9.5" style="2" customWidth="1"/>
    <col min="4361" max="4361" width="6.625" style="2" customWidth="1"/>
    <col min="4362" max="4362" width="6" style="2" customWidth="1"/>
    <col min="4363" max="4363" width="19.75" style="2" customWidth="1"/>
    <col min="4364" max="4364" width="9.75" style="2" customWidth="1"/>
    <col min="4365" max="4384" width="9" style="2" bestFit="1" customWidth="1"/>
    <col min="4385" max="4608" width="8.625" style="2"/>
    <col min="4609" max="4609" width="7.375" style="2" customWidth="1"/>
    <col min="4610" max="4610" width="20" style="2" customWidth="1"/>
    <col min="4611" max="4611" width="5.375" style="2" customWidth="1"/>
    <col min="4612" max="4612" width="6.25" style="2" customWidth="1"/>
    <col min="4613" max="4613" width="7" style="2" customWidth="1"/>
    <col min="4614" max="4614" width="24" style="2" customWidth="1"/>
    <col min="4615" max="4615" width="7" style="2" customWidth="1"/>
    <col min="4616" max="4616" width="9.5" style="2" customWidth="1"/>
    <col min="4617" max="4617" width="6.625" style="2" customWidth="1"/>
    <col min="4618" max="4618" width="6" style="2" customWidth="1"/>
    <col min="4619" max="4619" width="19.75" style="2" customWidth="1"/>
    <col min="4620" max="4620" width="9.75" style="2" customWidth="1"/>
    <col min="4621" max="4640" width="9" style="2" bestFit="1" customWidth="1"/>
    <col min="4641" max="4864" width="8.625" style="2"/>
    <col min="4865" max="4865" width="7.375" style="2" customWidth="1"/>
    <col min="4866" max="4866" width="20" style="2" customWidth="1"/>
    <col min="4867" max="4867" width="5.375" style="2" customWidth="1"/>
    <col min="4868" max="4868" width="6.25" style="2" customWidth="1"/>
    <col min="4869" max="4869" width="7" style="2" customWidth="1"/>
    <col min="4870" max="4870" width="24" style="2" customWidth="1"/>
    <col min="4871" max="4871" width="7" style="2" customWidth="1"/>
    <col min="4872" max="4872" width="9.5" style="2" customWidth="1"/>
    <col min="4873" max="4873" width="6.625" style="2" customWidth="1"/>
    <col min="4874" max="4874" width="6" style="2" customWidth="1"/>
    <col min="4875" max="4875" width="19.75" style="2" customWidth="1"/>
    <col min="4876" max="4876" width="9.75" style="2" customWidth="1"/>
    <col min="4877" max="4896" width="9" style="2" bestFit="1" customWidth="1"/>
    <col min="4897" max="5120" width="8.625" style="2"/>
    <col min="5121" max="5121" width="7.375" style="2" customWidth="1"/>
    <col min="5122" max="5122" width="20" style="2" customWidth="1"/>
    <col min="5123" max="5123" width="5.375" style="2" customWidth="1"/>
    <col min="5124" max="5124" width="6.25" style="2" customWidth="1"/>
    <col min="5125" max="5125" width="7" style="2" customWidth="1"/>
    <col min="5126" max="5126" width="24" style="2" customWidth="1"/>
    <col min="5127" max="5127" width="7" style="2" customWidth="1"/>
    <col min="5128" max="5128" width="9.5" style="2" customWidth="1"/>
    <col min="5129" max="5129" width="6.625" style="2" customWidth="1"/>
    <col min="5130" max="5130" width="6" style="2" customWidth="1"/>
    <col min="5131" max="5131" width="19.75" style="2" customWidth="1"/>
    <col min="5132" max="5132" width="9.75" style="2" customWidth="1"/>
    <col min="5133" max="5152" width="9" style="2" bestFit="1" customWidth="1"/>
    <col min="5153" max="5376" width="8.625" style="2"/>
    <col min="5377" max="5377" width="7.375" style="2" customWidth="1"/>
    <col min="5378" max="5378" width="20" style="2" customWidth="1"/>
    <col min="5379" max="5379" width="5.375" style="2" customWidth="1"/>
    <col min="5380" max="5380" width="6.25" style="2" customWidth="1"/>
    <col min="5381" max="5381" width="7" style="2" customWidth="1"/>
    <col min="5382" max="5382" width="24" style="2" customWidth="1"/>
    <col min="5383" max="5383" width="7" style="2" customWidth="1"/>
    <col min="5384" max="5384" width="9.5" style="2" customWidth="1"/>
    <col min="5385" max="5385" width="6.625" style="2" customWidth="1"/>
    <col min="5386" max="5386" width="6" style="2" customWidth="1"/>
    <col min="5387" max="5387" width="19.75" style="2" customWidth="1"/>
    <col min="5388" max="5388" width="9.75" style="2" customWidth="1"/>
    <col min="5389" max="5408" width="9" style="2" bestFit="1" customWidth="1"/>
    <col min="5409" max="5632" width="8.625" style="2"/>
    <col min="5633" max="5633" width="7.375" style="2" customWidth="1"/>
    <col min="5634" max="5634" width="20" style="2" customWidth="1"/>
    <col min="5635" max="5635" width="5.375" style="2" customWidth="1"/>
    <col min="5636" max="5636" width="6.25" style="2" customWidth="1"/>
    <col min="5637" max="5637" width="7" style="2" customWidth="1"/>
    <col min="5638" max="5638" width="24" style="2" customWidth="1"/>
    <col min="5639" max="5639" width="7" style="2" customWidth="1"/>
    <col min="5640" max="5640" width="9.5" style="2" customWidth="1"/>
    <col min="5641" max="5641" width="6.625" style="2" customWidth="1"/>
    <col min="5642" max="5642" width="6" style="2" customWidth="1"/>
    <col min="5643" max="5643" width="19.75" style="2" customWidth="1"/>
    <col min="5644" max="5644" width="9.75" style="2" customWidth="1"/>
    <col min="5645" max="5664" width="9" style="2" bestFit="1" customWidth="1"/>
    <col min="5665" max="5888" width="8.625" style="2"/>
    <col min="5889" max="5889" width="7.375" style="2" customWidth="1"/>
    <col min="5890" max="5890" width="20" style="2" customWidth="1"/>
    <col min="5891" max="5891" width="5.375" style="2" customWidth="1"/>
    <col min="5892" max="5892" width="6.25" style="2" customWidth="1"/>
    <col min="5893" max="5893" width="7" style="2" customWidth="1"/>
    <col min="5894" max="5894" width="24" style="2" customWidth="1"/>
    <col min="5895" max="5895" width="7" style="2" customWidth="1"/>
    <col min="5896" max="5896" width="9.5" style="2" customWidth="1"/>
    <col min="5897" max="5897" width="6.625" style="2" customWidth="1"/>
    <col min="5898" max="5898" width="6" style="2" customWidth="1"/>
    <col min="5899" max="5899" width="19.75" style="2" customWidth="1"/>
    <col min="5900" max="5900" width="9.75" style="2" customWidth="1"/>
    <col min="5901" max="5920" width="9" style="2" bestFit="1" customWidth="1"/>
    <col min="5921" max="6144" width="8.625" style="2"/>
    <col min="6145" max="6145" width="7.375" style="2" customWidth="1"/>
    <col min="6146" max="6146" width="20" style="2" customWidth="1"/>
    <col min="6147" max="6147" width="5.375" style="2" customWidth="1"/>
    <col min="6148" max="6148" width="6.25" style="2" customWidth="1"/>
    <col min="6149" max="6149" width="7" style="2" customWidth="1"/>
    <col min="6150" max="6150" width="24" style="2" customWidth="1"/>
    <col min="6151" max="6151" width="7" style="2" customWidth="1"/>
    <col min="6152" max="6152" width="9.5" style="2" customWidth="1"/>
    <col min="6153" max="6153" width="6.625" style="2" customWidth="1"/>
    <col min="6154" max="6154" width="6" style="2" customWidth="1"/>
    <col min="6155" max="6155" width="19.75" style="2" customWidth="1"/>
    <col min="6156" max="6156" width="9.75" style="2" customWidth="1"/>
    <col min="6157" max="6176" width="9" style="2" bestFit="1" customWidth="1"/>
    <col min="6177" max="6400" width="8.625" style="2"/>
    <col min="6401" max="6401" width="7.375" style="2" customWidth="1"/>
    <col min="6402" max="6402" width="20" style="2" customWidth="1"/>
    <col min="6403" max="6403" width="5.375" style="2" customWidth="1"/>
    <col min="6404" max="6404" width="6.25" style="2" customWidth="1"/>
    <col min="6405" max="6405" width="7" style="2" customWidth="1"/>
    <col min="6406" max="6406" width="24" style="2" customWidth="1"/>
    <col min="6407" max="6407" width="7" style="2" customWidth="1"/>
    <col min="6408" max="6408" width="9.5" style="2" customWidth="1"/>
    <col min="6409" max="6409" width="6.625" style="2" customWidth="1"/>
    <col min="6410" max="6410" width="6" style="2" customWidth="1"/>
    <col min="6411" max="6411" width="19.75" style="2" customWidth="1"/>
    <col min="6412" max="6412" width="9.75" style="2" customWidth="1"/>
    <col min="6413" max="6432" width="9" style="2" bestFit="1" customWidth="1"/>
    <col min="6433" max="6656" width="8.625" style="2"/>
    <col min="6657" max="6657" width="7.375" style="2" customWidth="1"/>
    <col min="6658" max="6658" width="20" style="2" customWidth="1"/>
    <col min="6659" max="6659" width="5.375" style="2" customWidth="1"/>
    <col min="6660" max="6660" width="6.25" style="2" customWidth="1"/>
    <col min="6661" max="6661" width="7" style="2" customWidth="1"/>
    <col min="6662" max="6662" width="24" style="2" customWidth="1"/>
    <col min="6663" max="6663" width="7" style="2" customWidth="1"/>
    <col min="6664" max="6664" width="9.5" style="2" customWidth="1"/>
    <col min="6665" max="6665" width="6.625" style="2" customWidth="1"/>
    <col min="6666" max="6666" width="6" style="2" customWidth="1"/>
    <col min="6667" max="6667" width="19.75" style="2" customWidth="1"/>
    <col min="6668" max="6668" width="9.75" style="2" customWidth="1"/>
    <col min="6669" max="6688" width="9" style="2" bestFit="1" customWidth="1"/>
    <col min="6689" max="6912" width="8.625" style="2"/>
    <col min="6913" max="6913" width="7.375" style="2" customWidth="1"/>
    <col min="6914" max="6914" width="20" style="2" customWidth="1"/>
    <col min="6915" max="6915" width="5.375" style="2" customWidth="1"/>
    <col min="6916" max="6916" width="6.25" style="2" customWidth="1"/>
    <col min="6917" max="6917" width="7" style="2" customWidth="1"/>
    <col min="6918" max="6918" width="24" style="2" customWidth="1"/>
    <col min="6919" max="6919" width="7" style="2" customWidth="1"/>
    <col min="6920" max="6920" width="9.5" style="2" customWidth="1"/>
    <col min="6921" max="6921" width="6.625" style="2" customWidth="1"/>
    <col min="6922" max="6922" width="6" style="2" customWidth="1"/>
    <col min="6923" max="6923" width="19.75" style="2" customWidth="1"/>
    <col min="6924" max="6924" width="9.75" style="2" customWidth="1"/>
    <col min="6925" max="6944" width="9" style="2" bestFit="1" customWidth="1"/>
    <col min="6945" max="7168" width="8.625" style="2"/>
    <col min="7169" max="7169" width="7.375" style="2" customWidth="1"/>
    <col min="7170" max="7170" width="20" style="2" customWidth="1"/>
    <col min="7171" max="7171" width="5.375" style="2" customWidth="1"/>
    <col min="7172" max="7172" width="6.25" style="2" customWidth="1"/>
    <col min="7173" max="7173" width="7" style="2" customWidth="1"/>
    <col min="7174" max="7174" width="24" style="2" customWidth="1"/>
    <col min="7175" max="7175" width="7" style="2" customWidth="1"/>
    <col min="7176" max="7176" width="9.5" style="2" customWidth="1"/>
    <col min="7177" max="7177" width="6.625" style="2" customWidth="1"/>
    <col min="7178" max="7178" width="6" style="2" customWidth="1"/>
    <col min="7179" max="7179" width="19.75" style="2" customWidth="1"/>
    <col min="7180" max="7180" width="9.75" style="2" customWidth="1"/>
    <col min="7181" max="7200" width="9" style="2" bestFit="1" customWidth="1"/>
    <col min="7201" max="7424" width="8.625" style="2"/>
    <col min="7425" max="7425" width="7.375" style="2" customWidth="1"/>
    <col min="7426" max="7426" width="20" style="2" customWidth="1"/>
    <col min="7427" max="7427" width="5.375" style="2" customWidth="1"/>
    <col min="7428" max="7428" width="6.25" style="2" customWidth="1"/>
    <col min="7429" max="7429" width="7" style="2" customWidth="1"/>
    <col min="7430" max="7430" width="24" style="2" customWidth="1"/>
    <col min="7431" max="7431" width="7" style="2" customWidth="1"/>
    <col min="7432" max="7432" width="9.5" style="2" customWidth="1"/>
    <col min="7433" max="7433" width="6.625" style="2" customWidth="1"/>
    <col min="7434" max="7434" width="6" style="2" customWidth="1"/>
    <col min="7435" max="7435" width="19.75" style="2" customWidth="1"/>
    <col min="7436" max="7436" width="9.75" style="2" customWidth="1"/>
    <col min="7437" max="7456" width="9" style="2" bestFit="1" customWidth="1"/>
    <col min="7457" max="7680" width="8.625" style="2"/>
    <col min="7681" max="7681" width="7.375" style="2" customWidth="1"/>
    <col min="7682" max="7682" width="20" style="2" customWidth="1"/>
    <col min="7683" max="7683" width="5.375" style="2" customWidth="1"/>
    <col min="7684" max="7684" width="6.25" style="2" customWidth="1"/>
    <col min="7685" max="7685" width="7" style="2" customWidth="1"/>
    <col min="7686" max="7686" width="24" style="2" customWidth="1"/>
    <col min="7687" max="7687" width="7" style="2" customWidth="1"/>
    <col min="7688" max="7688" width="9.5" style="2" customWidth="1"/>
    <col min="7689" max="7689" width="6.625" style="2" customWidth="1"/>
    <col min="7690" max="7690" width="6" style="2" customWidth="1"/>
    <col min="7691" max="7691" width="19.75" style="2" customWidth="1"/>
    <col min="7692" max="7692" width="9.75" style="2" customWidth="1"/>
    <col min="7693" max="7712" width="9" style="2" bestFit="1" customWidth="1"/>
    <col min="7713" max="7936" width="8.625" style="2"/>
    <col min="7937" max="7937" width="7.375" style="2" customWidth="1"/>
    <col min="7938" max="7938" width="20" style="2" customWidth="1"/>
    <col min="7939" max="7939" width="5.375" style="2" customWidth="1"/>
    <col min="7940" max="7940" width="6.25" style="2" customWidth="1"/>
    <col min="7941" max="7941" width="7" style="2" customWidth="1"/>
    <col min="7942" max="7942" width="24" style="2" customWidth="1"/>
    <col min="7943" max="7943" width="7" style="2" customWidth="1"/>
    <col min="7944" max="7944" width="9.5" style="2" customWidth="1"/>
    <col min="7945" max="7945" width="6.625" style="2" customWidth="1"/>
    <col min="7946" max="7946" width="6" style="2" customWidth="1"/>
    <col min="7947" max="7947" width="19.75" style="2" customWidth="1"/>
    <col min="7948" max="7948" width="9.75" style="2" customWidth="1"/>
    <col min="7949" max="7968" width="9" style="2" bestFit="1" customWidth="1"/>
    <col min="7969" max="8192" width="8.625" style="2"/>
    <col min="8193" max="8193" width="7.375" style="2" customWidth="1"/>
    <col min="8194" max="8194" width="20" style="2" customWidth="1"/>
    <col min="8195" max="8195" width="5.375" style="2" customWidth="1"/>
    <col min="8196" max="8196" width="6.25" style="2" customWidth="1"/>
    <col min="8197" max="8197" width="7" style="2" customWidth="1"/>
    <col min="8198" max="8198" width="24" style="2" customWidth="1"/>
    <col min="8199" max="8199" width="7" style="2" customWidth="1"/>
    <col min="8200" max="8200" width="9.5" style="2" customWidth="1"/>
    <col min="8201" max="8201" width="6.625" style="2" customWidth="1"/>
    <col min="8202" max="8202" width="6" style="2" customWidth="1"/>
    <col min="8203" max="8203" width="19.75" style="2" customWidth="1"/>
    <col min="8204" max="8204" width="9.75" style="2" customWidth="1"/>
    <col min="8205" max="8224" width="9" style="2" bestFit="1" customWidth="1"/>
    <col min="8225" max="8448" width="8.625" style="2"/>
    <col min="8449" max="8449" width="7.375" style="2" customWidth="1"/>
    <col min="8450" max="8450" width="20" style="2" customWidth="1"/>
    <col min="8451" max="8451" width="5.375" style="2" customWidth="1"/>
    <col min="8452" max="8452" width="6.25" style="2" customWidth="1"/>
    <col min="8453" max="8453" width="7" style="2" customWidth="1"/>
    <col min="8454" max="8454" width="24" style="2" customWidth="1"/>
    <col min="8455" max="8455" width="7" style="2" customWidth="1"/>
    <col min="8456" max="8456" width="9.5" style="2" customWidth="1"/>
    <col min="8457" max="8457" width="6.625" style="2" customWidth="1"/>
    <col min="8458" max="8458" width="6" style="2" customWidth="1"/>
    <col min="8459" max="8459" width="19.75" style="2" customWidth="1"/>
    <col min="8460" max="8460" width="9.75" style="2" customWidth="1"/>
    <col min="8461" max="8480" width="9" style="2" bestFit="1" customWidth="1"/>
    <col min="8481" max="8704" width="8.625" style="2"/>
    <col min="8705" max="8705" width="7.375" style="2" customWidth="1"/>
    <col min="8706" max="8706" width="20" style="2" customWidth="1"/>
    <col min="8707" max="8707" width="5.375" style="2" customWidth="1"/>
    <col min="8708" max="8708" width="6.25" style="2" customWidth="1"/>
    <col min="8709" max="8709" width="7" style="2" customWidth="1"/>
    <col min="8710" max="8710" width="24" style="2" customWidth="1"/>
    <col min="8711" max="8711" width="7" style="2" customWidth="1"/>
    <col min="8712" max="8712" width="9.5" style="2" customWidth="1"/>
    <col min="8713" max="8713" width="6.625" style="2" customWidth="1"/>
    <col min="8714" max="8714" width="6" style="2" customWidth="1"/>
    <col min="8715" max="8715" width="19.75" style="2" customWidth="1"/>
    <col min="8716" max="8716" width="9.75" style="2" customWidth="1"/>
    <col min="8717" max="8736" width="9" style="2" bestFit="1" customWidth="1"/>
    <col min="8737" max="8960" width="8.625" style="2"/>
    <col min="8961" max="8961" width="7.375" style="2" customWidth="1"/>
    <col min="8962" max="8962" width="20" style="2" customWidth="1"/>
    <col min="8963" max="8963" width="5.375" style="2" customWidth="1"/>
    <col min="8964" max="8964" width="6.25" style="2" customWidth="1"/>
    <col min="8965" max="8965" width="7" style="2" customWidth="1"/>
    <col min="8966" max="8966" width="24" style="2" customWidth="1"/>
    <col min="8967" max="8967" width="7" style="2" customWidth="1"/>
    <col min="8968" max="8968" width="9.5" style="2" customWidth="1"/>
    <col min="8969" max="8969" width="6.625" style="2" customWidth="1"/>
    <col min="8970" max="8970" width="6" style="2" customWidth="1"/>
    <col min="8971" max="8971" width="19.75" style="2" customWidth="1"/>
    <col min="8972" max="8972" width="9.75" style="2" customWidth="1"/>
    <col min="8973" max="8992" width="9" style="2" bestFit="1" customWidth="1"/>
    <col min="8993" max="9216" width="8.625" style="2"/>
    <col min="9217" max="9217" width="7.375" style="2" customWidth="1"/>
    <col min="9218" max="9218" width="20" style="2" customWidth="1"/>
    <col min="9219" max="9219" width="5.375" style="2" customWidth="1"/>
    <col min="9220" max="9220" width="6.25" style="2" customWidth="1"/>
    <col min="9221" max="9221" width="7" style="2" customWidth="1"/>
    <col min="9222" max="9222" width="24" style="2" customWidth="1"/>
    <col min="9223" max="9223" width="7" style="2" customWidth="1"/>
    <col min="9224" max="9224" width="9.5" style="2" customWidth="1"/>
    <col min="9225" max="9225" width="6.625" style="2" customWidth="1"/>
    <col min="9226" max="9226" width="6" style="2" customWidth="1"/>
    <col min="9227" max="9227" width="19.75" style="2" customWidth="1"/>
    <col min="9228" max="9228" width="9.75" style="2" customWidth="1"/>
    <col min="9229" max="9248" width="9" style="2" bestFit="1" customWidth="1"/>
    <col min="9249" max="9472" width="8.625" style="2"/>
    <col min="9473" max="9473" width="7.375" style="2" customWidth="1"/>
    <col min="9474" max="9474" width="20" style="2" customWidth="1"/>
    <col min="9475" max="9475" width="5.375" style="2" customWidth="1"/>
    <col min="9476" max="9476" width="6.25" style="2" customWidth="1"/>
    <col min="9477" max="9477" width="7" style="2" customWidth="1"/>
    <col min="9478" max="9478" width="24" style="2" customWidth="1"/>
    <col min="9479" max="9479" width="7" style="2" customWidth="1"/>
    <col min="9480" max="9480" width="9.5" style="2" customWidth="1"/>
    <col min="9481" max="9481" width="6.625" style="2" customWidth="1"/>
    <col min="9482" max="9482" width="6" style="2" customWidth="1"/>
    <col min="9483" max="9483" width="19.75" style="2" customWidth="1"/>
    <col min="9484" max="9484" width="9.75" style="2" customWidth="1"/>
    <col min="9485" max="9504" width="9" style="2" bestFit="1" customWidth="1"/>
    <col min="9505" max="9728" width="8.625" style="2"/>
    <col min="9729" max="9729" width="7.375" style="2" customWidth="1"/>
    <col min="9730" max="9730" width="20" style="2" customWidth="1"/>
    <col min="9731" max="9731" width="5.375" style="2" customWidth="1"/>
    <col min="9732" max="9732" width="6.25" style="2" customWidth="1"/>
    <col min="9733" max="9733" width="7" style="2" customWidth="1"/>
    <col min="9734" max="9734" width="24" style="2" customWidth="1"/>
    <col min="9735" max="9735" width="7" style="2" customWidth="1"/>
    <col min="9736" max="9736" width="9.5" style="2" customWidth="1"/>
    <col min="9737" max="9737" width="6.625" style="2" customWidth="1"/>
    <col min="9738" max="9738" width="6" style="2" customWidth="1"/>
    <col min="9739" max="9739" width="19.75" style="2" customWidth="1"/>
    <col min="9740" max="9740" width="9.75" style="2" customWidth="1"/>
    <col min="9741" max="9760" width="9" style="2" bestFit="1" customWidth="1"/>
    <col min="9761" max="9984" width="8.625" style="2"/>
    <col min="9985" max="9985" width="7.375" style="2" customWidth="1"/>
    <col min="9986" max="9986" width="20" style="2" customWidth="1"/>
    <col min="9987" max="9987" width="5.375" style="2" customWidth="1"/>
    <col min="9988" max="9988" width="6.25" style="2" customWidth="1"/>
    <col min="9989" max="9989" width="7" style="2" customWidth="1"/>
    <col min="9990" max="9990" width="24" style="2" customWidth="1"/>
    <col min="9991" max="9991" width="7" style="2" customWidth="1"/>
    <col min="9992" max="9992" width="9.5" style="2" customWidth="1"/>
    <col min="9993" max="9993" width="6.625" style="2" customWidth="1"/>
    <col min="9994" max="9994" width="6" style="2" customWidth="1"/>
    <col min="9995" max="9995" width="19.75" style="2" customWidth="1"/>
    <col min="9996" max="9996" width="9.75" style="2" customWidth="1"/>
    <col min="9997" max="10016" width="9" style="2" bestFit="1" customWidth="1"/>
    <col min="10017" max="10240" width="8.625" style="2"/>
    <col min="10241" max="10241" width="7.375" style="2" customWidth="1"/>
    <col min="10242" max="10242" width="20" style="2" customWidth="1"/>
    <col min="10243" max="10243" width="5.375" style="2" customWidth="1"/>
    <col min="10244" max="10244" width="6.25" style="2" customWidth="1"/>
    <col min="10245" max="10245" width="7" style="2" customWidth="1"/>
    <col min="10246" max="10246" width="24" style="2" customWidth="1"/>
    <col min="10247" max="10247" width="7" style="2" customWidth="1"/>
    <col min="10248" max="10248" width="9.5" style="2" customWidth="1"/>
    <col min="10249" max="10249" width="6.625" style="2" customWidth="1"/>
    <col min="10250" max="10250" width="6" style="2" customWidth="1"/>
    <col min="10251" max="10251" width="19.75" style="2" customWidth="1"/>
    <col min="10252" max="10252" width="9.75" style="2" customWidth="1"/>
    <col min="10253" max="10272" width="9" style="2" bestFit="1" customWidth="1"/>
    <col min="10273" max="10496" width="8.625" style="2"/>
    <col min="10497" max="10497" width="7.375" style="2" customWidth="1"/>
    <col min="10498" max="10498" width="20" style="2" customWidth="1"/>
    <col min="10499" max="10499" width="5.375" style="2" customWidth="1"/>
    <col min="10500" max="10500" width="6.25" style="2" customWidth="1"/>
    <col min="10501" max="10501" width="7" style="2" customWidth="1"/>
    <col min="10502" max="10502" width="24" style="2" customWidth="1"/>
    <col min="10503" max="10503" width="7" style="2" customWidth="1"/>
    <col min="10504" max="10504" width="9.5" style="2" customWidth="1"/>
    <col min="10505" max="10505" width="6.625" style="2" customWidth="1"/>
    <col min="10506" max="10506" width="6" style="2" customWidth="1"/>
    <col min="10507" max="10507" width="19.75" style="2" customWidth="1"/>
    <col min="10508" max="10508" width="9.75" style="2" customWidth="1"/>
    <col min="10509" max="10528" width="9" style="2" bestFit="1" customWidth="1"/>
    <col min="10529" max="10752" width="8.625" style="2"/>
    <col min="10753" max="10753" width="7.375" style="2" customWidth="1"/>
    <col min="10754" max="10754" width="20" style="2" customWidth="1"/>
    <col min="10755" max="10755" width="5.375" style="2" customWidth="1"/>
    <col min="10756" max="10756" width="6.25" style="2" customWidth="1"/>
    <col min="10757" max="10757" width="7" style="2" customWidth="1"/>
    <col min="10758" max="10758" width="24" style="2" customWidth="1"/>
    <col min="10759" max="10759" width="7" style="2" customWidth="1"/>
    <col min="10760" max="10760" width="9.5" style="2" customWidth="1"/>
    <col min="10761" max="10761" width="6.625" style="2" customWidth="1"/>
    <col min="10762" max="10762" width="6" style="2" customWidth="1"/>
    <col min="10763" max="10763" width="19.75" style="2" customWidth="1"/>
    <col min="10764" max="10764" width="9.75" style="2" customWidth="1"/>
    <col min="10765" max="10784" width="9" style="2" bestFit="1" customWidth="1"/>
    <col min="10785" max="11008" width="8.625" style="2"/>
    <col min="11009" max="11009" width="7.375" style="2" customWidth="1"/>
    <col min="11010" max="11010" width="20" style="2" customWidth="1"/>
    <col min="11011" max="11011" width="5.375" style="2" customWidth="1"/>
    <col min="11012" max="11012" width="6.25" style="2" customWidth="1"/>
    <col min="11013" max="11013" width="7" style="2" customWidth="1"/>
    <col min="11014" max="11014" width="24" style="2" customWidth="1"/>
    <col min="11015" max="11015" width="7" style="2" customWidth="1"/>
    <col min="11016" max="11016" width="9.5" style="2" customWidth="1"/>
    <col min="11017" max="11017" width="6.625" style="2" customWidth="1"/>
    <col min="11018" max="11018" width="6" style="2" customWidth="1"/>
    <col min="11019" max="11019" width="19.75" style="2" customWidth="1"/>
    <col min="11020" max="11020" width="9.75" style="2" customWidth="1"/>
    <col min="11021" max="11040" width="9" style="2" bestFit="1" customWidth="1"/>
    <col min="11041" max="11264" width="8.625" style="2"/>
    <col min="11265" max="11265" width="7.375" style="2" customWidth="1"/>
    <col min="11266" max="11266" width="20" style="2" customWidth="1"/>
    <col min="11267" max="11267" width="5.375" style="2" customWidth="1"/>
    <col min="11268" max="11268" width="6.25" style="2" customWidth="1"/>
    <col min="11269" max="11269" width="7" style="2" customWidth="1"/>
    <col min="11270" max="11270" width="24" style="2" customWidth="1"/>
    <col min="11271" max="11271" width="7" style="2" customWidth="1"/>
    <col min="11272" max="11272" width="9.5" style="2" customWidth="1"/>
    <col min="11273" max="11273" width="6.625" style="2" customWidth="1"/>
    <col min="11274" max="11274" width="6" style="2" customWidth="1"/>
    <col min="11275" max="11275" width="19.75" style="2" customWidth="1"/>
    <col min="11276" max="11276" width="9.75" style="2" customWidth="1"/>
    <col min="11277" max="11296" width="9" style="2" bestFit="1" customWidth="1"/>
    <col min="11297" max="11520" width="8.625" style="2"/>
    <col min="11521" max="11521" width="7.375" style="2" customWidth="1"/>
    <col min="11522" max="11522" width="20" style="2" customWidth="1"/>
    <col min="11523" max="11523" width="5.375" style="2" customWidth="1"/>
    <col min="11524" max="11524" width="6.25" style="2" customWidth="1"/>
    <col min="11525" max="11525" width="7" style="2" customWidth="1"/>
    <col min="11526" max="11526" width="24" style="2" customWidth="1"/>
    <col min="11527" max="11527" width="7" style="2" customWidth="1"/>
    <col min="11528" max="11528" width="9.5" style="2" customWidth="1"/>
    <col min="11529" max="11529" width="6.625" style="2" customWidth="1"/>
    <col min="11530" max="11530" width="6" style="2" customWidth="1"/>
    <col min="11531" max="11531" width="19.75" style="2" customWidth="1"/>
    <col min="11532" max="11532" width="9.75" style="2" customWidth="1"/>
    <col min="11533" max="11552" width="9" style="2" bestFit="1" customWidth="1"/>
    <col min="11553" max="11776" width="8.625" style="2"/>
    <col min="11777" max="11777" width="7.375" style="2" customWidth="1"/>
    <col min="11778" max="11778" width="20" style="2" customWidth="1"/>
    <col min="11779" max="11779" width="5.375" style="2" customWidth="1"/>
    <col min="11780" max="11780" width="6.25" style="2" customWidth="1"/>
    <col min="11781" max="11781" width="7" style="2" customWidth="1"/>
    <col min="11782" max="11782" width="24" style="2" customWidth="1"/>
    <col min="11783" max="11783" width="7" style="2" customWidth="1"/>
    <col min="11784" max="11784" width="9.5" style="2" customWidth="1"/>
    <col min="11785" max="11785" width="6.625" style="2" customWidth="1"/>
    <col min="11786" max="11786" width="6" style="2" customWidth="1"/>
    <col min="11787" max="11787" width="19.75" style="2" customWidth="1"/>
    <col min="11788" max="11788" width="9.75" style="2" customWidth="1"/>
    <col min="11789" max="11808" width="9" style="2" bestFit="1" customWidth="1"/>
    <col min="11809" max="12032" width="8.625" style="2"/>
    <col min="12033" max="12033" width="7.375" style="2" customWidth="1"/>
    <col min="12034" max="12034" width="20" style="2" customWidth="1"/>
    <col min="12035" max="12035" width="5.375" style="2" customWidth="1"/>
    <col min="12036" max="12036" width="6.25" style="2" customWidth="1"/>
    <col min="12037" max="12037" width="7" style="2" customWidth="1"/>
    <col min="12038" max="12038" width="24" style="2" customWidth="1"/>
    <col min="12039" max="12039" width="7" style="2" customWidth="1"/>
    <col min="12040" max="12040" width="9.5" style="2" customWidth="1"/>
    <col min="12041" max="12041" width="6.625" style="2" customWidth="1"/>
    <col min="12042" max="12042" width="6" style="2" customWidth="1"/>
    <col min="12043" max="12043" width="19.75" style="2" customWidth="1"/>
    <col min="12044" max="12044" width="9.75" style="2" customWidth="1"/>
    <col min="12045" max="12064" width="9" style="2" bestFit="1" customWidth="1"/>
    <col min="12065" max="12288" width="8.625" style="2"/>
    <col min="12289" max="12289" width="7.375" style="2" customWidth="1"/>
    <col min="12290" max="12290" width="20" style="2" customWidth="1"/>
    <col min="12291" max="12291" width="5.375" style="2" customWidth="1"/>
    <col min="12292" max="12292" width="6.25" style="2" customWidth="1"/>
    <col min="12293" max="12293" width="7" style="2" customWidth="1"/>
    <col min="12294" max="12294" width="24" style="2" customWidth="1"/>
    <col min="12295" max="12295" width="7" style="2" customWidth="1"/>
    <col min="12296" max="12296" width="9.5" style="2" customWidth="1"/>
    <col min="12297" max="12297" width="6.625" style="2" customWidth="1"/>
    <col min="12298" max="12298" width="6" style="2" customWidth="1"/>
    <col min="12299" max="12299" width="19.75" style="2" customWidth="1"/>
    <col min="12300" max="12300" width="9.75" style="2" customWidth="1"/>
    <col min="12301" max="12320" width="9" style="2" bestFit="1" customWidth="1"/>
    <col min="12321" max="12544" width="8.625" style="2"/>
    <col min="12545" max="12545" width="7.375" style="2" customWidth="1"/>
    <col min="12546" max="12546" width="20" style="2" customWidth="1"/>
    <col min="12547" max="12547" width="5.375" style="2" customWidth="1"/>
    <col min="12548" max="12548" width="6.25" style="2" customWidth="1"/>
    <col min="12549" max="12549" width="7" style="2" customWidth="1"/>
    <col min="12550" max="12550" width="24" style="2" customWidth="1"/>
    <col min="12551" max="12551" width="7" style="2" customWidth="1"/>
    <col min="12552" max="12552" width="9.5" style="2" customWidth="1"/>
    <col min="12553" max="12553" width="6.625" style="2" customWidth="1"/>
    <col min="12554" max="12554" width="6" style="2" customWidth="1"/>
    <col min="12555" max="12555" width="19.75" style="2" customWidth="1"/>
    <col min="12556" max="12556" width="9.75" style="2" customWidth="1"/>
    <col min="12557" max="12576" width="9" style="2" bestFit="1" customWidth="1"/>
    <col min="12577" max="12800" width="8.625" style="2"/>
    <col min="12801" max="12801" width="7.375" style="2" customWidth="1"/>
    <col min="12802" max="12802" width="20" style="2" customWidth="1"/>
    <col min="12803" max="12803" width="5.375" style="2" customWidth="1"/>
    <col min="12804" max="12804" width="6.25" style="2" customWidth="1"/>
    <col min="12805" max="12805" width="7" style="2" customWidth="1"/>
    <col min="12806" max="12806" width="24" style="2" customWidth="1"/>
    <col min="12807" max="12807" width="7" style="2" customWidth="1"/>
    <col min="12808" max="12808" width="9.5" style="2" customWidth="1"/>
    <col min="12809" max="12809" width="6.625" style="2" customWidth="1"/>
    <col min="12810" max="12810" width="6" style="2" customWidth="1"/>
    <col min="12811" max="12811" width="19.75" style="2" customWidth="1"/>
    <col min="12812" max="12812" width="9.75" style="2" customWidth="1"/>
    <col min="12813" max="12832" width="9" style="2" bestFit="1" customWidth="1"/>
    <col min="12833" max="13056" width="8.625" style="2"/>
    <col min="13057" max="13057" width="7.375" style="2" customWidth="1"/>
    <col min="13058" max="13058" width="20" style="2" customWidth="1"/>
    <col min="13059" max="13059" width="5.375" style="2" customWidth="1"/>
    <col min="13060" max="13060" width="6.25" style="2" customWidth="1"/>
    <col min="13061" max="13061" width="7" style="2" customWidth="1"/>
    <col min="13062" max="13062" width="24" style="2" customWidth="1"/>
    <col min="13063" max="13063" width="7" style="2" customWidth="1"/>
    <col min="13064" max="13064" width="9.5" style="2" customWidth="1"/>
    <col min="13065" max="13065" width="6.625" style="2" customWidth="1"/>
    <col min="13066" max="13066" width="6" style="2" customWidth="1"/>
    <col min="13067" max="13067" width="19.75" style="2" customWidth="1"/>
    <col min="13068" max="13068" width="9.75" style="2" customWidth="1"/>
    <col min="13069" max="13088" width="9" style="2" bestFit="1" customWidth="1"/>
    <col min="13089" max="13312" width="8.625" style="2"/>
    <col min="13313" max="13313" width="7.375" style="2" customWidth="1"/>
    <col min="13314" max="13314" width="20" style="2" customWidth="1"/>
    <col min="13315" max="13315" width="5.375" style="2" customWidth="1"/>
    <col min="13316" max="13316" width="6.25" style="2" customWidth="1"/>
    <col min="13317" max="13317" width="7" style="2" customWidth="1"/>
    <col min="13318" max="13318" width="24" style="2" customWidth="1"/>
    <col min="13319" max="13319" width="7" style="2" customWidth="1"/>
    <col min="13320" max="13320" width="9.5" style="2" customWidth="1"/>
    <col min="13321" max="13321" width="6.625" style="2" customWidth="1"/>
    <col min="13322" max="13322" width="6" style="2" customWidth="1"/>
    <col min="13323" max="13323" width="19.75" style="2" customWidth="1"/>
    <col min="13324" max="13324" width="9.75" style="2" customWidth="1"/>
    <col min="13325" max="13344" width="9" style="2" bestFit="1" customWidth="1"/>
    <col min="13345" max="13568" width="8.625" style="2"/>
    <col min="13569" max="13569" width="7.375" style="2" customWidth="1"/>
    <col min="13570" max="13570" width="20" style="2" customWidth="1"/>
    <col min="13571" max="13571" width="5.375" style="2" customWidth="1"/>
    <col min="13572" max="13572" width="6.25" style="2" customWidth="1"/>
    <col min="13573" max="13573" width="7" style="2" customWidth="1"/>
    <col min="13574" max="13574" width="24" style="2" customWidth="1"/>
    <col min="13575" max="13575" width="7" style="2" customWidth="1"/>
    <col min="13576" max="13576" width="9.5" style="2" customWidth="1"/>
    <col min="13577" max="13577" width="6.625" style="2" customWidth="1"/>
    <col min="13578" max="13578" width="6" style="2" customWidth="1"/>
    <col min="13579" max="13579" width="19.75" style="2" customWidth="1"/>
    <col min="13580" max="13580" width="9.75" style="2" customWidth="1"/>
    <col min="13581" max="13600" width="9" style="2" bestFit="1" customWidth="1"/>
    <col min="13601" max="13824" width="8.625" style="2"/>
    <col min="13825" max="13825" width="7.375" style="2" customWidth="1"/>
    <col min="13826" max="13826" width="20" style="2" customWidth="1"/>
    <col min="13827" max="13827" width="5.375" style="2" customWidth="1"/>
    <col min="13828" max="13828" width="6.25" style="2" customWidth="1"/>
    <col min="13829" max="13829" width="7" style="2" customWidth="1"/>
    <col min="13830" max="13830" width="24" style="2" customWidth="1"/>
    <col min="13831" max="13831" width="7" style="2" customWidth="1"/>
    <col min="13832" max="13832" width="9.5" style="2" customWidth="1"/>
    <col min="13833" max="13833" width="6.625" style="2" customWidth="1"/>
    <col min="13834" max="13834" width="6" style="2" customWidth="1"/>
    <col min="13835" max="13835" width="19.75" style="2" customWidth="1"/>
    <col min="13836" max="13836" width="9.75" style="2" customWidth="1"/>
    <col min="13837" max="13856" width="9" style="2" bestFit="1" customWidth="1"/>
    <col min="13857" max="14080" width="8.625" style="2"/>
    <col min="14081" max="14081" width="7.375" style="2" customWidth="1"/>
    <col min="14082" max="14082" width="20" style="2" customWidth="1"/>
    <col min="14083" max="14083" width="5.375" style="2" customWidth="1"/>
    <col min="14084" max="14084" width="6.25" style="2" customWidth="1"/>
    <col min="14085" max="14085" width="7" style="2" customWidth="1"/>
    <col min="14086" max="14086" width="24" style="2" customWidth="1"/>
    <col min="14087" max="14087" width="7" style="2" customWidth="1"/>
    <col min="14088" max="14088" width="9.5" style="2" customWidth="1"/>
    <col min="14089" max="14089" width="6.625" style="2" customWidth="1"/>
    <col min="14090" max="14090" width="6" style="2" customWidth="1"/>
    <col min="14091" max="14091" width="19.75" style="2" customWidth="1"/>
    <col min="14092" max="14092" width="9.75" style="2" customWidth="1"/>
    <col min="14093" max="14112" width="9" style="2" bestFit="1" customWidth="1"/>
    <col min="14113" max="14336" width="8.625" style="2"/>
    <col min="14337" max="14337" width="7.375" style="2" customWidth="1"/>
    <col min="14338" max="14338" width="20" style="2" customWidth="1"/>
    <col min="14339" max="14339" width="5.375" style="2" customWidth="1"/>
    <col min="14340" max="14340" width="6.25" style="2" customWidth="1"/>
    <col min="14341" max="14341" width="7" style="2" customWidth="1"/>
    <col min="14342" max="14342" width="24" style="2" customWidth="1"/>
    <col min="14343" max="14343" width="7" style="2" customWidth="1"/>
    <col min="14344" max="14344" width="9.5" style="2" customWidth="1"/>
    <col min="14345" max="14345" width="6.625" style="2" customWidth="1"/>
    <col min="14346" max="14346" width="6" style="2" customWidth="1"/>
    <col min="14347" max="14347" width="19.75" style="2" customWidth="1"/>
    <col min="14348" max="14348" width="9.75" style="2" customWidth="1"/>
    <col min="14349" max="14368" width="9" style="2" bestFit="1" customWidth="1"/>
    <col min="14369" max="14592" width="8.625" style="2"/>
    <col min="14593" max="14593" width="7.375" style="2" customWidth="1"/>
    <col min="14594" max="14594" width="20" style="2" customWidth="1"/>
    <col min="14595" max="14595" width="5.375" style="2" customWidth="1"/>
    <col min="14596" max="14596" width="6.25" style="2" customWidth="1"/>
    <col min="14597" max="14597" width="7" style="2" customWidth="1"/>
    <col min="14598" max="14598" width="24" style="2" customWidth="1"/>
    <col min="14599" max="14599" width="7" style="2" customWidth="1"/>
    <col min="14600" max="14600" width="9.5" style="2" customWidth="1"/>
    <col min="14601" max="14601" width="6.625" style="2" customWidth="1"/>
    <col min="14602" max="14602" width="6" style="2" customWidth="1"/>
    <col min="14603" max="14603" width="19.75" style="2" customWidth="1"/>
    <col min="14604" max="14604" width="9.75" style="2" customWidth="1"/>
    <col min="14605" max="14624" width="9" style="2" bestFit="1" customWidth="1"/>
    <col min="14625" max="14848" width="8.625" style="2"/>
    <col min="14849" max="14849" width="7.375" style="2" customWidth="1"/>
    <col min="14850" max="14850" width="20" style="2" customWidth="1"/>
    <col min="14851" max="14851" width="5.375" style="2" customWidth="1"/>
    <col min="14852" max="14852" width="6.25" style="2" customWidth="1"/>
    <col min="14853" max="14853" width="7" style="2" customWidth="1"/>
    <col min="14854" max="14854" width="24" style="2" customWidth="1"/>
    <col min="14855" max="14855" width="7" style="2" customWidth="1"/>
    <col min="14856" max="14856" width="9.5" style="2" customWidth="1"/>
    <col min="14857" max="14857" width="6.625" style="2" customWidth="1"/>
    <col min="14858" max="14858" width="6" style="2" customWidth="1"/>
    <col min="14859" max="14859" width="19.75" style="2" customWidth="1"/>
    <col min="14860" max="14860" width="9.75" style="2" customWidth="1"/>
    <col min="14861" max="14880" width="9" style="2" bestFit="1" customWidth="1"/>
    <col min="14881" max="15104" width="8.625" style="2"/>
    <col min="15105" max="15105" width="7.375" style="2" customWidth="1"/>
    <col min="15106" max="15106" width="20" style="2" customWidth="1"/>
    <col min="15107" max="15107" width="5.375" style="2" customWidth="1"/>
    <col min="15108" max="15108" width="6.25" style="2" customWidth="1"/>
    <col min="15109" max="15109" width="7" style="2" customWidth="1"/>
    <col min="15110" max="15110" width="24" style="2" customWidth="1"/>
    <col min="15111" max="15111" width="7" style="2" customWidth="1"/>
    <col min="15112" max="15112" width="9.5" style="2" customWidth="1"/>
    <col min="15113" max="15113" width="6.625" style="2" customWidth="1"/>
    <col min="15114" max="15114" width="6" style="2" customWidth="1"/>
    <col min="15115" max="15115" width="19.75" style="2" customWidth="1"/>
    <col min="15116" max="15116" width="9.75" style="2" customWidth="1"/>
    <col min="15117" max="15136" width="9" style="2" bestFit="1" customWidth="1"/>
    <col min="15137" max="15360" width="8.625" style="2"/>
    <col min="15361" max="15361" width="7.375" style="2" customWidth="1"/>
    <col min="15362" max="15362" width="20" style="2" customWidth="1"/>
    <col min="15363" max="15363" width="5.375" style="2" customWidth="1"/>
    <col min="15364" max="15364" width="6.25" style="2" customWidth="1"/>
    <col min="15365" max="15365" width="7" style="2" customWidth="1"/>
    <col min="15366" max="15366" width="24" style="2" customWidth="1"/>
    <col min="15367" max="15367" width="7" style="2" customWidth="1"/>
    <col min="15368" max="15368" width="9.5" style="2" customWidth="1"/>
    <col min="15369" max="15369" width="6.625" style="2" customWidth="1"/>
    <col min="15370" max="15370" width="6" style="2" customWidth="1"/>
    <col min="15371" max="15371" width="19.75" style="2" customWidth="1"/>
    <col min="15372" max="15372" width="9.75" style="2" customWidth="1"/>
    <col min="15373" max="15392" width="9" style="2" bestFit="1" customWidth="1"/>
    <col min="15393" max="15616" width="8.625" style="2"/>
    <col min="15617" max="15617" width="7.375" style="2" customWidth="1"/>
    <col min="15618" max="15618" width="20" style="2" customWidth="1"/>
    <col min="15619" max="15619" width="5.375" style="2" customWidth="1"/>
    <col min="15620" max="15620" width="6.25" style="2" customWidth="1"/>
    <col min="15621" max="15621" width="7" style="2" customWidth="1"/>
    <col min="15622" max="15622" width="24" style="2" customWidth="1"/>
    <col min="15623" max="15623" width="7" style="2" customWidth="1"/>
    <col min="15624" max="15624" width="9.5" style="2" customWidth="1"/>
    <col min="15625" max="15625" width="6.625" style="2" customWidth="1"/>
    <col min="15626" max="15626" width="6" style="2" customWidth="1"/>
    <col min="15627" max="15627" width="19.75" style="2" customWidth="1"/>
    <col min="15628" max="15628" width="9.75" style="2" customWidth="1"/>
    <col min="15629" max="15648" width="9" style="2" bestFit="1" customWidth="1"/>
    <col min="15649" max="15872" width="8.625" style="2"/>
    <col min="15873" max="15873" width="7.375" style="2" customWidth="1"/>
    <col min="15874" max="15874" width="20" style="2" customWidth="1"/>
    <col min="15875" max="15875" width="5.375" style="2" customWidth="1"/>
    <col min="15876" max="15876" width="6.25" style="2" customWidth="1"/>
    <col min="15877" max="15877" width="7" style="2" customWidth="1"/>
    <col min="15878" max="15878" width="24" style="2" customWidth="1"/>
    <col min="15879" max="15879" width="7" style="2" customWidth="1"/>
    <col min="15880" max="15880" width="9.5" style="2" customWidth="1"/>
    <col min="15881" max="15881" width="6.625" style="2" customWidth="1"/>
    <col min="15882" max="15882" width="6" style="2" customWidth="1"/>
    <col min="15883" max="15883" width="19.75" style="2" customWidth="1"/>
    <col min="15884" max="15884" width="9.75" style="2" customWidth="1"/>
    <col min="15885" max="15904" width="9" style="2" bestFit="1" customWidth="1"/>
    <col min="15905" max="16128" width="8.625" style="2"/>
    <col min="16129" max="16129" width="7.375" style="2" customWidth="1"/>
    <col min="16130" max="16130" width="20" style="2" customWidth="1"/>
    <col min="16131" max="16131" width="5.375" style="2" customWidth="1"/>
    <col min="16132" max="16132" width="6.25" style="2" customWidth="1"/>
    <col min="16133" max="16133" width="7" style="2" customWidth="1"/>
    <col min="16134" max="16134" width="24" style="2" customWidth="1"/>
    <col min="16135" max="16135" width="7" style="2" customWidth="1"/>
    <col min="16136" max="16136" width="9.5" style="2" customWidth="1"/>
    <col min="16137" max="16137" width="6.625" style="2" customWidth="1"/>
    <col min="16138" max="16138" width="6" style="2" customWidth="1"/>
    <col min="16139" max="16139" width="19.75" style="2" customWidth="1"/>
    <col min="16140" max="16140" width="9.75" style="2" customWidth="1"/>
    <col min="16141" max="16160" width="9" style="2" bestFit="1" customWidth="1"/>
    <col min="16161" max="16384" width="8.625" style="2"/>
  </cols>
  <sheetData>
    <row r="1" spans="1:12" ht="34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2.25" customHeight="1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 ht="35.25" customHeight="1">
      <c r="A4" s="7" t="s">
        <v>14</v>
      </c>
      <c r="B4" s="8" t="s">
        <v>15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32.1" customHeight="1">
      <c r="A5" s="10" t="s">
        <v>16</v>
      </c>
      <c r="B5" s="6" t="s">
        <v>17</v>
      </c>
      <c r="C5" s="5"/>
      <c r="D5" s="11"/>
      <c r="E5" s="5"/>
      <c r="F5" s="5"/>
      <c r="G5" s="5"/>
      <c r="H5" s="5"/>
      <c r="I5" s="5"/>
      <c r="J5" s="5"/>
      <c r="K5" s="9"/>
      <c r="L5" s="9"/>
    </row>
    <row r="6" spans="1:12">
      <c r="A6" s="12">
        <v>1</v>
      </c>
      <c r="B6" s="13" t="s">
        <v>18</v>
      </c>
      <c r="C6" s="13"/>
      <c r="D6" s="11"/>
      <c r="E6" s="14"/>
      <c r="F6" s="11"/>
      <c r="G6" s="13"/>
      <c r="H6" s="13"/>
      <c r="I6" s="14"/>
      <c r="J6" s="14"/>
      <c r="K6" s="11"/>
      <c r="L6" s="13"/>
    </row>
    <row r="7" spans="1:12" ht="51.95" customHeight="1">
      <c r="A7" s="15" t="s">
        <v>19</v>
      </c>
      <c r="B7" s="16" t="s">
        <v>20</v>
      </c>
      <c r="C7" s="17" t="s">
        <v>21</v>
      </c>
      <c r="D7" s="18" t="s">
        <v>22</v>
      </c>
      <c r="E7" s="19">
        <v>16.350000000000001</v>
      </c>
      <c r="F7" s="18" t="s">
        <v>23</v>
      </c>
      <c r="G7" s="17" t="s">
        <v>24</v>
      </c>
      <c r="H7" s="16" t="s">
        <v>20</v>
      </c>
      <c r="I7" s="19">
        <v>1285</v>
      </c>
      <c r="J7" s="16"/>
      <c r="K7" s="18" t="s">
        <v>25</v>
      </c>
      <c r="L7" s="16"/>
    </row>
    <row r="8" spans="1:12">
      <c r="A8" s="10">
        <v>2</v>
      </c>
      <c r="B8" s="13" t="s">
        <v>26</v>
      </c>
      <c r="C8" s="11"/>
      <c r="D8" s="11"/>
      <c r="E8" s="20"/>
      <c r="F8" s="11"/>
      <c r="G8" s="5"/>
      <c r="H8" s="16"/>
      <c r="I8" s="5"/>
      <c r="J8" s="5"/>
      <c r="K8" s="6"/>
      <c r="L8" s="9"/>
    </row>
    <row r="9" spans="1:12" ht="48.75" customHeight="1">
      <c r="A9" s="15" t="s">
        <v>19</v>
      </c>
      <c r="B9" s="18" t="s">
        <v>27</v>
      </c>
      <c r="C9" s="18" t="s">
        <v>21</v>
      </c>
      <c r="D9" s="18" t="s">
        <v>22</v>
      </c>
      <c r="E9" s="18">
        <v>0.8</v>
      </c>
      <c r="F9" s="18" t="s">
        <v>28</v>
      </c>
      <c r="G9" s="9" t="s">
        <v>24</v>
      </c>
      <c r="H9" s="16" t="s">
        <v>20</v>
      </c>
      <c r="I9" s="9"/>
      <c r="J9" s="9"/>
      <c r="K9" s="8" t="s">
        <v>29</v>
      </c>
      <c r="L9" s="9"/>
    </row>
    <row r="10" spans="1:12" ht="22.5">
      <c r="A10" s="12">
        <v>3</v>
      </c>
      <c r="B10" s="21" t="s">
        <v>30</v>
      </c>
      <c r="C10" s="11"/>
      <c r="D10" s="11"/>
      <c r="E10" s="22"/>
      <c r="F10" s="21"/>
      <c r="G10" s="11"/>
      <c r="H10" s="11"/>
      <c r="I10" s="11"/>
      <c r="J10" s="11"/>
      <c r="K10" s="11"/>
      <c r="L10" s="9"/>
    </row>
    <row r="11" spans="1:12" ht="56.25">
      <c r="A11" s="15" t="s">
        <v>19</v>
      </c>
      <c r="B11" s="23" t="s">
        <v>31</v>
      </c>
      <c r="C11" s="18" t="s">
        <v>32</v>
      </c>
      <c r="D11" s="18" t="s">
        <v>31</v>
      </c>
      <c r="E11" s="24">
        <f>488.7+41.1</f>
        <v>529.79999999999995</v>
      </c>
      <c r="F11" s="23" t="s">
        <v>33</v>
      </c>
      <c r="G11" s="18" t="s">
        <v>24</v>
      </c>
      <c r="H11" s="18" t="s">
        <v>34</v>
      </c>
      <c r="I11" s="18">
        <f>187+5344</f>
        <v>5531</v>
      </c>
      <c r="J11" s="18">
        <f>2988+125</f>
        <v>3113</v>
      </c>
      <c r="K11" s="18" t="s">
        <v>35</v>
      </c>
      <c r="L11" s="9"/>
    </row>
    <row r="12" spans="1:12" ht="22.5">
      <c r="A12" s="12">
        <v>4</v>
      </c>
      <c r="B12" s="25" t="s">
        <v>36</v>
      </c>
      <c r="C12" s="11"/>
      <c r="D12" s="11"/>
      <c r="E12" s="26"/>
      <c r="F12" s="21"/>
      <c r="G12" s="11"/>
      <c r="H12" s="11"/>
      <c r="I12" s="11"/>
      <c r="J12" s="11"/>
      <c r="K12" s="11"/>
      <c r="L12" s="18"/>
    </row>
    <row r="13" spans="1:12" ht="22.5">
      <c r="A13" s="15" t="s">
        <v>19</v>
      </c>
      <c r="B13" s="27" t="s">
        <v>37</v>
      </c>
      <c r="C13" s="18" t="s">
        <v>32</v>
      </c>
      <c r="D13" s="18" t="s">
        <v>37</v>
      </c>
      <c r="E13" s="28">
        <f>E12/2</f>
        <v>0</v>
      </c>
      <c r="F13" s="23" t="s">
        <v>38</v>
      </c>
      <c r="G13" s="18" t="s">
        <v>24</v>
      </c>
      <c r="H13" s="18" t="s">
        <v>39</v>
      </c>
      <c r="I13" s="18">
        <v>3527</v>
      </c>
      <c r="J13" s="18">
        <v>2166</v>
      </c>
      <c r="K13" s="18" t="s">
        <v>40</v>
      </c>
      <c r="L13" s="18"/>
    </row>
    <row r="14" spans="1:12" ht="22.5">
      <c r="A14" s="15" t="s">
        <v>41</v>
      </c>
      <c r="B14" s="27" t="s">
        <v>42</v>
      </c>
      <c r="C14" s="18" t="s">
        <v>32</v>
      </c>
      <c r="D14" s="18" t="s">
        <v>42</v>
      </c>
      <c r="E14" s="28">
        <f>E12/2</f>
        <v>0</v>
      </c>
      <c r="F14" s="23" t="s">
        <v>38</v>
      </c>
      <c r="G14" s="18" t="s">
        <v>24</v>
      </c>
      <c r="H14" s="18" t="s">
        <v>43</v>
      </c>
      <c r="I14" s="18">
        <v>2004</v>
      </c>
      <c r="J14" s="18">
        <v>947</v>
      </c>
      <c r="K14" s="18" t="s">
        <v>40</v>
      </c>
      <c r="L14" s="18"/>
    </row>
    <row r="15" spans="1:12" ht="33.75">
      <c r="A15" s="12">
        <v>5</v>
      </c>
      <c r="B15" s="21" t="s">
        <v>44</v>
      </c>
      <c r="C15" s="11"/>
      <c r="D15" s="11"/>
      <c r="E15" s="22"/>
      <c r="F15" s="11"/>
      <c r="G15" s="11"/>
      <c r="H15" s="11"/>
      <c r="I15" s="22"/>
      <c r="J15" s="22"/>
      <c r="K15" s="11"/>
      <c r="L15" s="9"/>
    </row>
    <row r="16" spans="1:12" ht="33.75">
      <c r="A16" s="15" t="s">
        <v>45</v>
      </c>
      <c r="B16" s="23" t="s">
        <v>20</v>
      </c>
      <c r="C16" s="18" t="s">
        <v>21</v>
      </c>
      <c r="D16" s="23" t="s">
        <v>20</v>
      </c>
      <c r="E16" s="28">
        <f>14403/10000*1.33</f>
        <v>1.9155990000000001</v>
      </c>
      <c r="F16" s="18" t="s">
        <v>46</v>
      </c>
      <c r="G16" s="18" t="s">
        <v>24</v>
      </c>
      <c r="H16" s="23" t="s">
        <v>20</v>
      </c>
      <c r="I16" s="29">
        <v>4</v>
      </c>
      <c r="J16" s="29">
        <v>4</v>
      </c>
      <c r="K16" s="18" t="s">
        <v>47</v>
      </c>
      <c r="L16" s="9"/>
    </row>
    <row r="17" spans="1:12" ht="33.75">
      <c r="A17" s="15" t="s">
        <v>48</v>
      </c>
      <c r="B17" s="23" t="s">
        <v>49</v>
      </c>
      <c r="C17" s="18" t="s">
        <v>21</v>
      </c>
      <c r="D17" s="23" t="s">
        <v>49</v>
      </c>
      <c r="E17" s="28">
        <f>291941/10000*1.33</f>
        <v>38.828153</v>
      </c>
      <c r="F17" s="18" t="s">
        <v>50</v>
      </c>
      <c r="G17" s="18" t="s">
        <v>24</v>
      </c>
      <c r="H17" s="23" t="s">
        <v>49</v>
      </c>
      <c r="I17" s="29">
        <v>70</v>
      </c>
      <c r="J17" s="29">
        <v>59</v>
      </c>
      <c r="K17" s="18" t="s">
        <v>51</v>
      </c>
      <c r="L17" s="9"/>
    </row>
    <row r="18" spans="1:12" ht="33.75">
      <c r="A18" s="15" t="s">
        <v>52</v>
      </c>
      <c r="B18" s="23" t="s">
        <v>53</v>
      </c>
      <c r="C18" s="18" t="s">
        <v>21</v>
      </c>
      <c r="D18" s="23" t="s">
        <v>53</v>
      </c>
      <c r="E18" s="28">
        <f>671453/10000*1.33</f>
        <v>89.303249000000008</v>
      </c>
      <c r="F18" s="30" t="s">
        <v>54</v>
      </c>
      <c r="G18" s="18" t="s">
        <v>24</v>
      </c>
      <c r="H18" s="23" t="s">
        <v>53</v>
      </c>
      <c r="I18" s="29">
        <v>641</v>
      </c>
      <c r="J18" s="29">
        <v>367</v>
      </c>
      <c r="K18" s="18" t="s">
        <v>55</v>
      </c>
      <c r="L18" s="9"/>
    </row>
    <row r="19" spans="1:12" ht="33.75">
      <c r="A19" s="15" t="s">
        <v>56</v>
      </c>
      <c r="B19" s="23" t="s">
        <v>57</v>
      </c>
      <c r="C19" s="18" t="s">
        <v>21</v>
      </c>
      <c r="D19" s="23" t="s">
        <v>57</v>
      </c>
      <c r="E19" s="28">
        <f>41485/10000*1.33</f>
        <v>5.5175050000000008</v>
      </c>
      <c r="F19" s="30" t="s">
        <v>58</v>
      </c>
      <c r="G19" s="18" t="s">
        <v>24</v>
      </c>
      <c r="H19" s="23" t="s">
        <v>57</v>
      </c>
      <c r="I19" s="29">
        <v>33</v>
      </c>
      <c r="J19" s="29">
        <v>17</v>
      </c>
      <c r="K19" s="18" t="s">
        <v>59</v>
      </c>
      <c r="L19" s="9"/>
    </row>
    <row r="20" spans="1:12" ht="22.5">
      <c r="A20" s="12">
        <v>6</v>
      </c>
      <c r="B20" s="21" t="s">
        <v>60</v>
      </c>
      <c r="C20" s="11"/>
      <c r="D20" s="11"/>
      <c r="E20" s="22"/>
      <c r="F20" s="21"/>
      <c r="G20" s="11"/>
      <c r="H20" s="11"/>
      <c r="I20" s="11"/>
      <c r="J20" s="11"/>
      <c r="K20" s="11"/>
      <c r="L20" s="18"/>
    </row>
    <row r="21" spans="1:12" ht="33.75">
      <c r="A21" s="15" t="s">
        <v>45</v>
      </c>
      <c r="B21" s="18" t="s">
        <v>61</v>
      </c>
      <c r="C21" s="18" t="s">
        <v>21</v>
      </c>
      <c r="D21" s="18" t="s">
        <v>61</v>
      </c>
      <c r="E21" s="28">
        <v>12.728073</v>
      </c>
      <c r="F21" s="23" t="s">
        <v>62</v>
      </c>
      <c r="G21" s="18" t="s">
        <v>24</v>
      </c>
      <c r="H21" s="18" t="s">
        <v>61</v>
      </c>
      <c r="I21" s="18">
        <v>205</v>
      </c>
      <c r="J21" s="18">
        <v>205</v>
      </c>
      <c r="K21" s="18" t="s">
        <v>63</v>
      </c>
      <c r="L21" s="18"/>
    </row>
    <row r="22" spans="1:12" ht="27.75" customHeight="1">
      <c r="A22" s="31" t="s">
        <v>64</v>
      </c>
      <c r="B22" s="32" t="s">
        <v>65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A23" s="12" t="s">
        <v>66</v>
      </c>
      <c r="B23" s="21" t="s">
        <v>67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A24" s="33" t="s">
        <v>14</v>
      </c>
      <c r="B24" s="34" t="s">
        <v>68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22.5">
      <c r="A25" s="15" t="s">
        <v>48</v>
      </c>
      <c r="B25" s="8" t="s">
        <v>69</v>
      </c>
      <c r="C25" s="8" t="s">
        <v>32</v>
      </c>
      <c r="D25" s="8" t="s">
        <v>20</v>
      </c>
      <c r="E25" s="8">
        <v>51</v>
      </c>
      <c r="F25" s="8" t="s">
        <v>70</v>
      </c>
      <c r="G25" s="8" t="s">
        <v>71</v>
      </c>
      <c r="H25" s="8" t="s">
        <v>20</v>
      </c>
      <c r="I25" s="8">
        <v>1592</v>
      </c>
      <c r="J25" s="8">
        <v>581</v>
      </c>
      <c r="K25" s="8" t="s">
        <v>72</v>
      </c>
      <c r="L25" s="9"/>
    </row>
    <row r="26" spans="1:12" ht="21.75" customHeight="1">
      <c r="A26" s="15" t="s">
        <v>66</v>
      </c>
      <c r="B26" s="8" t="s">
        <v>73</v>
      </c>
      <c r="C26" s="8" t="s">
        <v>32</v>
      </c>
      <c r="D26" s="8" t="s">
        <v>74</v>
      </c>
      <c r="E26" s="8">
        <v>517.81389999999999</v>
      </c>
      <c r="F26" s="8" t="s">
        <v>75</v>
      </c>
      <c r="G26" s="8" t="s">
        <v>76</v>
      </c>
      <c r="H26" s="8" t="s">
        <v>74</v>
      </c>
      <c r="I26" s="8">
        <v>195</v>
      </c>
      <c r="J26" s="8">
        <v>71</v>
      </c>
      <c r="K26" s="8" t="s">
        <v>72</v>
      </c>
      <c r="L26" s="9"/>
    </row>
    <row r="27" spans="1:12" ht="22.5">
      <c r="A27" s="15" t="s">
        <v>56</v>
      </c>
      <c r="B27" s="8" t="s">
        <v>69</v>
      </c>
      <c r="C27" s="8" t="s">
        <v>32</v>
      </c>
      <c r="D27" s="8" t="s">
        <v>74</v>
      </c>
      <c r="E27" s="8">
        <v>60</v>
      </c>
      <c r="F27" s="8" t="s">
        <v>77</v>
      </c>
      <c r="G27" s="8" t="s">
        <v>71</v>
      </c>
      <c r="H27" s="8" t="s">
        <v>74</v>
      </c>
      <c r="I27" s="8">
        <v>195</v>
      </c>
      <c r="J27" s="8">
        <v>71</v>
      </c>
      <c r="K27" s="8" t="s">
        <v>72</v>
      </c>
      <c r="L27" s="9"/>
    </row>
    <row r="28" spans="1:12" ht="21.75" customHeight="1">
      <c r="A28" s="15" t="s">
        <v>78</v>
      </c>
      <c r="B28" s="35" t="s">
        <v>79</v>
      </c>
      <c r="C28" s="36" t="s">
        <v>32</v>
      </c>
      <c r="D28" s="35" t="s">
        <v>53</v>
      </c>
      <c r="E28" s="35">
        <v>191.87729999999999</v>
      </c>
      <c r="F28" s="35" t="s">
        <v>80</v>
      </c>
      <c r="G28" s="35" t="s">
        <v>76</v>
      </c>
      <c r="H28" s="35" t="s">
        <v>53</v>
      </c>
      <c r="I28" s="35">
        <v>1818</v>
      </c>
      <c r="J28" s="35">
        <v>605</v>
      </c>
      <c r="K28" s="35" t="s">
        <v>81</v>
      </c>
      <c r="L28" s="9"/>
    </row>
    <row r="29" spans="1:12" ht="21.75" customHeight="1">
      <c r="A29" s="15" t="s">
        <v>82</v>
      </c>
      <c r="B29" s="35" t="s">
        <v>83</v>
      </c>
      <c r="C29" s="36"/>
      <c r="D29" s="35"/>
      <c r="E29" s="35"/>
      <c r="F29" s="35"/>
      <c r="G29" s="35"/>
      <c r="H29" s="35"/>
      <c r="I29" s="35"/>
      <c r="J29" s="35"/>
      <c r="K29" s="35"/>
      <c r="L29" s="9"/>
    </row>
    <row r="30" spans="1:12" ht="21.75" customHeight="1">
      <c r="A30" s="15" t="s">
        <v>66</v>
      </c>
      <c r="B30" s="8" t="s">
        <v>69</v>
      </c>
      <c r="C30" s="8" t="s">
        <v>32</v>
      </c>
      <c r="D30" s="8" t="s">
        <v>20</v>
      </c>
      <c r="E30" s="8">
        <v>108.1567</v>
      </c>
      <c r="F30" s="8" t="s">
        <v>84</v>
      </c>
      <c r="G30" s="8" t="s">
        <v>76</v>
      </c>
      <c r="H30" s="8" t="s">
        <v>20</v>
      </c>
      <c r="I30" s="8">
        <v>1592</v>
      </c>
      <c r="J30" s="8">
        <v>581</v>
      </c>
      <c r="K30" s="8" t="s">
        <v>85</v>
      </c>
      <c r="L30" s="9"/>
    </row>
    <row r="31" spans="1:12" ht="21.75" customHeight="1">
      <c r="A31" s="15" t="s">
        <v>78</v>
      </c>
      <c r="B31" s="8" t="s">
        <v>69</v>
      </c>
      <c r="C31" s="30" t="s">
        <v>32</v>
      </c>
      <c r="D31" s="37" t="s">
        <v>39</v>
      </c>
      <c r="E31" s="37">
        <v>53.533999999999999</v>
      </c>
      <c r="F31" s="30" t="s">
        <v>86</v>
      </c>
      <c r="G31" s="37" t="s">
        <v>76</v>
      </c>
      <c r="H31" s="37" t="s">
        <v>39</v>
      </c>
      <c r="I31" s="37">
        <v>390</v>
      </c>
      <c r="J31" s="37">
        <v>223</v>
      </c>
      <c r="K31" s="8" t="s">
        <v>87</v>
      </c>
      <c r="L31" s="9"/>
    </row>
    <row r="32" spans="1:12" ht="21.75" customHeight="1">
      <c r="A32" s="15" t="s">
        <v>88</v>
      </c>
      <c r="B32" s="8" t="s">
        <v>69</v>
      </c>
      <c r="C32" s="8" t="s">
        <v>32</v>
      </c>
      <c r="D32" s="8" t="s">
        <v>74</v>
      </c>
      <c r="E32" s="8">
        <v>119.40430000000001</v>
      </c>
      <c r="F32" s="8" t="s">
        <v>89</v>
      </c>
      <c r="G32" s="8" t="s">
        <v>76</v>
      </c>
      <c r="H32" s="8" t="s">
        <v>74</v>
      </c>
      <c r="I32" s="8">
        <v>195</v>
      </c>
      <c r="J32" s="8">
        <v>71</v>
      </c>
      <c r="K32" s="8" t="s">
        <v>72</v>
      </c>
      <c r="L32" s="9"/>
    </row>
    <row r="33" spans="1:12" ht="21.75" customHeight="1">
      <c r="A33" s="15" t="s">
        <v>90</v>
      </c>
      <c r="B33" s="38" t="s">
        <v>69</v>
      </c>
      <c r="C33" s="38" t="s">
        <v>32</v>
      </c>
      <c r="D33" s="38" t="s">
        <v>91</v>
      </c>
      <c r="E33" s="38">
        <v>89.323599999999999</v>
      </c>
      <c r="F33" s="38" t="s">
        <v>92</v>
      </c>
      <c r="G33" s="38" t="s">
        <v>76</v>
      </c>
      <c r="H33" s="38" t="s">
        <v>91</v>
      </c>
      <c r="I33" s="38">
        <v>192</v>
      </c>
      <c r="J33" s="38">
        <v>87</v>
      </c>
      <c r="K33" s="38" t="s">
        <v>93</v>
      </c>
      <c r="L33" s="9"/>
    </row>
    <row r="34" spans="1:12" ht="22.5">
      <c r="A34" s="15" t="s">
        <v>94</v>
      </c>
      <c r="B34" s="38" t="s">
        <v>69</v>
      </c>
      <c r="C34" s="38" t="s">
        <v>32</v>
      </c>
      <c r="D34" s="38" t="s">
        <v>91</v>
      </c>
      <c r="E34" s="38">
        <v>49.7</v>
      </c>
      <c r="F34" s="38" t="s">
        <v>95</v>
      </c>
      <c r="G34" s="38" t="s">
        <v>71</v>
      </c>
      <c r="H34" s="38" t="s">
        <v>91</v>
      </c>
      <c r="I34" s="38">
        <v>192</v>
      </c>
      <c r="J34" s="38">
        <v>87</v>
      </c>
      <c r="K34" s="8" t="s">
        <v>72</v>
      </c>
      <c r="L34" s="9"/>
    </row>
    <row r="35" spans="1:12" ht="14.25">
      <c r="A35" s="39">
        <v>2</v>
      </c>
      <c r="B35" s="40" t="s">
        <v>96</v>
      </c>
      <c r="C35" s="30"/>
      <c r="D35" s="37"/>
      <c r="E35" s="37"/>
      <c r="F35" s="30"/>
      <c r="G35" s="37"/>
      <c r="H35" s="37"/>
      <c r="I35" s="37"/>
      <c r="J35" s="37"/>
      <c r="K35" s="8"/>
      <c r="L35" s="9"/>
    </row>
    <row r="36" spans="1:12" ht="21.75" customHeight="1">
      <c r="A36" s="39" t="s">
        <v>97</v>
      </c>
      <c r="B36" s="40" t="s">
        <v>96</v>
      </c>
      <c r="C36" s="30"/>
      <c r="D36" s="37"/>
      <c r="E36" s="37"/>
      <c r="F36" s="30"/>
      <c r="G36" s="37"/>
      <c r="H36" s="37"/>
      <c r="I36" s="37"/>
      <c r="J36" s="37"/>
      <c r="K36" s="8"/>
      <c r="L36" s="9"/>
    </row>
    <row r="37" spans="1:12" ht="21.75" customHeight="1">
      <c r="A37" s="15" t="s">
        <v>66</v>
      </c>
      <c r="B37" s="8" t="s">
        <v>98</v>
      </c>
      <c r="C37" s="8" t="s">
        <v>32</v>
      </c>
      <c r="D37" s="8" t="s">
        <v>43</v>
      </c>
      <c r="E37" s="8">
        <v>26.6008</v>
      </c>
      <c r="F37" s="8" t="s">
        <v>99</v>
      </c>
      <c r="G37" s="8" t="s">
        <v>76</v>
      </c>
      <c r="H37" s="8" t="s">
        <v>43</v>
      </c>
      <c r="I37" s="8">
        <v>120</v>
      </c>
      <c r="J37" s="8">
        <v>120</v>
      </c>
      <c r="K37" s="8" t="s">
        <v>100</v>
      </c>
      <c r="L37" s="9"/>
    </row>
    <row r="38" spans="1:12" ht="21.75" customHeight="1">
      <c r="A38" s="15" t="s">
        <v>78</v>
      </c>
      <c r="B38" s="8" t="s">
        <v>98</v>
      </c>
      <c r="C38" s="8" t="s">
        <v>32</v>
      </c>
      <c r="D38" s="8" t="s">
        <v>101</v>
      </c>
      <c r="E38" s="8">
        <v>68.600800000000007</v>
      </c>
      <c r="F38" s="8" t="s">
        <v>102</v>
      </c>
      <c r="G38" s="8" t="s">
        <v>76</v>
      </c>
      <c r="H38" s="8" t="s">
        <v>101</v>
      </c>
      <c r="I38" s="8">
        <v>1344</v>
      </c>
      <c r="J38" s="8">
        <v>1344</v>
      </c>
      <c r="K38" s="8" t="s">
        <v>87</v>
      </c>
      <c r="L38" s="9"/>
    </row>
    <row r="39" spans="1:12" ht="21.75" customHeight="1">
      <c r="A39" s="15" t="s">
        <v>88</v>
      </c>
      <c r="B39" s="8" t="s">
        <v>98</v>
      </c>
      <c r="C39" s="38" t="s">
        <v>32</v>
      </c>
      <c r="D39" s="38" t="s">
        <v>91</v>
      </c>
      <c r="E39" s="38">
        <v>28.904900000000001</v>
      </c>
      <c r="F39" s="38" t="s">
        <v>103</v>
      </c>
      <c r="G39" s="38" t="s">
        <v>76</v>
      </c>
      <c r="H39" s="38" t="s">
        <v>91</v>
      </c>
      <c r="I39" s="38">
        <v>192</v>
      </c>
      <c r="J39" s="38">
        <v>87</v>
      </c>
      <c r="K39" s="38" t="s">
        <v>93</v>
      </c>
      <c r="L39" s="9"/>
    </row>
    <row r="40" spans="1:12" ht="14.25">
      <c r="A40" s="39" t="s">
        <v>104</v>
      </c>
      <c r="B40" s="41" t="s">
        <v>105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4.25">
      <c r="A41" s="39">
        <v>1</v>
      </c>
      <c r="B41" s="41" t="s">
        <v>106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15" t="s">
        <v>45</v>
      </c>
      <c r="B42" s="8" t="s">
        <v>107</v>
      </c>
      <c r="C42" s="8" t="s">
        <v>32</v>
      </c>
      <c r="D42" s="8" t="s">
        <v>20</v>
      </c>
      <c r="E42" s="8">
        <v>30</v>
      </c>
      <c r="F42" s="8" t="s">
        <v>108</v>
      </c>
      <c r="G42" s="8" t="s">
        <v>71</v>
      </c>
      <c r="H42" s="8" t="s">
        <v>20</v>
      </c>
      <c r="I42" s="8">
        <v>1592</v>
      </c>
      <c r="J42" s="8">
        <v>581</v>
      </c>
      <c r="K42" s="8" t="s">
        <v>85</v>
      </c>
      <c r="L42" s="9"/>
    </row>
    <row r="43" spans="1:12">
      <c r="A43" s="15" t="s">
        <v>48</v>
      </c>
      <c r="B43" s="8" t="s">
        <v>109</v>
      </c>
      <c r="C43" s="8" t="s">
        <v>32</v>
      </c>
      <c r="D43" s="8" t="s">
        <v>74</v>
      </c>
      <c r="E43" s="8">
        <v>10</v>
      </c>
      <c r="F43" s="8" t="s">
        <v>110</v>
      </c>
      <c r="G43" s="8" t="s">
        <v>71</v>
      </c>
      <c r="H43" s="8" t="s">
        <v>74</v>
      </c>
      <c r="I43" s="8">
        <v>195</v>
      </c>
      <c r="J43" s="8">
        <v>71</v>
      </c>
      <c r="K43" s="8" t="s">
        <v>111</v>
      </c>
      <c r="L43" s="9"/>
    </row>
    <row r="44" spans="1:12" ht="22.5">
      <c r="A44" s="15" t="s">
        <v>52</v>
      </c>
      <c r="B44" s="8" t="s">
        <v>112</v>
      </c>
      <c r="C44" s="38" t="s">
        <v>32</v>
      </c>
      <c r="D44" s="38" t="s">
        <v>91</v>
      </c>
      <c r="E44" s="38">
        <v>10</v>
      </c>
      <c r="F44" s="38" t="s">
        <v>113</v>
      </c>
      <c r="G44" s="8" t="s">
        <v>71</v>
      </c>
      <c r="H44" s="38" t="s">
        <v>91</v>
      </c>
      <c r="I44" s="38">
        <v>192</v>
      </c>
      <c r="J44" s="38">
        <v>87</v>
      </c>
      <c r="K44" s="42" t="s">
        <v>114</v>
      </c>
      <c r="L44" s="9"/>
    </row>
    <row r="45" spans="1:12" ht="22.5">
      <c r="A45" s="15" t="s">
        <v>56</v>
      </c>
      <c r="B45" s="8" t="s">
        <v>115</v>
      </c>
      <c r="C45" s="35" t="s">
        <v>32</v>
      </c>
      <c r="D45" s="35" t="s">
        <v>53</v>
      </c>
      <c r="E45" s="35">
        <v>10</v>
      </c>
      <c r="F45" s="35" t="s">
        <v>113</v>
      </c>
      <c r="G45" s="35" t="s">
        <v>71</v>
      </c>
      <c r="H45" s="35" t="s">
        <v>53</v>
      </c>
      <c r="I45" s="35">
        <v>1818</v>
      </c>
      <c r="J45" s="35">
        <v>605</v>
      </c>
      <c r="K45" s="36" t="s">
        <v>114</v>
      </c>
      <c r="L45" s="9"/>
    </row>
    <row r="46" spans="1:12" ht="14.25">
      <c r="A46" s="39">
        <v>2</v>
      </c>
      <c r="B46" s="41" t="s">
        <v>116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>
      <c r="A47" s="15" t="s">
        <v>45</v>
      </c>
      <c r="B47" s="8" t="s">
        <v>117</v>
      </c>
      <c r="C47" s="8" t="s">
        <v>32</v>
      </c>
      <c r="D47" s="8" t="s">
        <v>74</v>
      </c>
      <c r="E47" s="8">
        <v>1.5</v>
      </c>
      <c r="F47" s="8" t="s">
        <v>118</v>
      </c>
      <c r="G47" s="38" t="s">
        <v>71</v>
      </c>
      <c r="H47" s="8" t="s">
        <v>74</v>
      </c>
      <c r="I47" s="8">
        <v>77</v>
      </c>
      <c r="J47" s="8">
        <v>56</v>
      </c>
      <c r="K47" s="38" t="s">
        <v>119</v>
      </c>
      <c r="L47" s="9"/>
    </row>
    <row r="48" spans="1:12">
      <c r="A48" s="15" t="s">
        <v>48</v>
      </c>
      <c r="B48" s="38" t="s">
        <v>120</v>
      </c>
      <c r="C48" s="38" t="s">
        <v>32</v>
      </c>
      <c r="D48" s="38" t="s">
        <v>91</v>
      </c>
      <c r="E48" s="38">
        <v>1.5</v>
      </c>
      <c r="F48" s="38" t="s">
        <v>121</v>
      </c>
      <c r="G48" s="38" t="s">
        <v>71</v>
      </c>
      <c r="H48" s="38" t="s">
        <v>91</v>
      </c>
      <c r="I48" s="38">
        <v>192</v>
      </c>
      <c r="J48" s="38">
        <v>87</v>
      </c>
      <c r="K48" s="38" t="s">
        <v>119</v>
      </c>
      <c r="L48" s="9"/>
    </row>
    <row r="49" spans="1:12" ht="14.25">
      <c r="A49" s="39">
        <v>3</v>
      </c>
      <c r="B49" s="41" t="s">
        <v>122</v>
      </c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t="22.5">
      <c r="A50" s="15" t="s">
        <v>45</v>
      </c>
      <c r="B50" s="8" t="s">
        <v>123</v>
      </c>
      <c r="C50" s="30" t="s">
        <v>32</v>
      </c>
      <c r="D50" s="37" t="s">
        <v>39</v>
      </c>
      <c r="E50" s="37">
        <v>2</v>
      </c>
      <c r="F50" s="30" t="s">
        <v>124</v>
      </c>
      <c r="G50" s="8" t="s">
        <v>125</v>
      </c>
      <c r="H50" s="37" t="s">
        <v>39</v>
      </c>
      <c r="I50" s="37">
        <v>173</v>
      </c>
      <c r="J50" s="37">
        <v>125</v>
      </c>
      <c r="K50" s="8" t="s">
        <v>126</v>
      </c>
      <c r="L50" s="9"/>
    </row>
    <row r="51" spans="1:12" ht="22.5">
      <c r="A51" s="15" t="s">
        <v>48</v>
      </c>
      <c r="B51" s="8" t="s">
        <v>127</v>
      </c>
      <c r="C51" s="8" t="s">
        <v>32</v>
      </c>
      <c r="D51" s="8" t="s">
        <v>74</v>
      </c>
      <c r="E51" s="8">
        <v>0.3</v>
      </c>
      <c r="F51" s="8" t="s">
        <v>128</v>
      </c>
      <c r="G51" s="8" t="s">
        <v>125</v>
      </c>
      <c r="H51" s="8" t="s">
        <v>74</v>
      </c>
      <c r="I51" s="8">
        <v>79</v>
      </c>
      <c r="J51" s="8">
        <v>48</v>
      </c>
      <c r="K51" s="8" t="s">
        <v>126</v>
      </c>
      <c r="L51" s="9"/>
    </row>
    <row r="52" spans="1:12" ht="14.25">
      <c r="A52" s="39" t="s">
        <v>129</v>
      </c>
      <c r="B52" s="43" t="s">
        <v>130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15" t="s">
        <v>45</v>
      </c>
      <c r="B53" s="36" t="s">
        <v>131</v>
      </c>
      <c r="C53" s="36" t="s">
        <v>32</v>
      </c>
      <c r="D53" s="36" t="s">
        <v>20</v>
      </c>
      <c r="E53" s="36">
        <v>14.42</v>
      </c>
      <c r="F53" s="36" t="s">
        <v>132</v>
      </c>
      <c r="G53" s="36" t="s">
        <v>71</v>
      </c>
      <c r="H53" s="36" t="s">
        <v>20</v>
      </c>
      <c r="I53" s="36">
        <v>16</v>
      </c>
      <c r="J53" s="36">
        <v>16</v>
      </c>
      <c r="K53" s="36" t="s">
        <v>133</v>
      </c>
      <c r="L53" s="35"/>
    </row>
    <row r="54" spans="1:12">
      <c r="A54" s="15" t="s">
        <v>48</v>
      </c>
      <c r="B54" s="36" t="s">
        <v>134</v>
      </c>
      <c r="C54" s="36" t="s">
        <v>32</v>
      </c>
      <c r="D54" s="36" t="s">
        <v>43</v>
      </c>
      <c r="E54" s="36">
        <v>35.64</v>
      </c>
      <c r="F54" s="36" t="s">
        <v>135</v>
      </c>
      <c r="G54" s="36" t="s">
        <v>71</v>
      </c>
      <c r="H54" s="36" t="s">
        <v>43</v>
      </c>
      <c r="I54" s="36">
        <v>28</v>
      </c>
      <c r="J54" s="36">
        <v>28</v>
      </c>
      <c r="K54" s="36" t="s">
        <v>133</v>
      </c>
      <c r="L54" s="35"/>
    </row>
    <row r="55" spans="1:12">
      <c r="A55" s="15" t="s">
        <v>52</v>
      </c>
      <c r="B55" s="30" t="s">
        <v>136</v>
      </c>
      <c r="C55" s="30" t="s">
        <v>137</v>
      </c>
      <c r="D55" s="35" t="s">
        <v>138</v>
      </c>
      <c r="E55" s="35">
        <v>19.8</v>
      </c>
      <c r="F55" s="35" t="s">
        <v>139</v>
      </c>
      <c r="G55" s="36" t="s">
        <v>71</v>
      </c>
      <c r="H55" s="35" t="s">
        <v>138</v>
      </c>
      <c r="I55" s="35">
        <v>18</v>
      </c>
      <c r="J55" s="35">
        <v>18</v>
      </c>
      <c r="K55" s="36" t="s">
        <v>133</v>
      </c>
      <c r="L55" s="35"/>
    </row>
    <row r="56" spans="1:12">
      <c r="A56" s="15" t="s">
        <v>56</v>
      </c>
      <c r="B56" s="35" t="s">
        <v>140</v>
      </c>
      <c r="C56" s="36" t="s">
        <v>32</v>
      </c>
      <c r="D56" s="35" t="s">
        <v>49</v>
      </c>
      <c r="E56" s="35">
        <v>75.239999999999995</v>
      </c>
      <c r="F56" s="36" t="s">
        <v>141</v>
      </c>
      <c r="G56" s="35" t="s">
        <v>71</v>
      </c>
      <c r="H56" s="35" t="s">
        <v>49</v>
      </c>
      <c r="I56" s="35">
        <v>19</v>
      </c>
      <c r="J56" s="35">
        <v>18</v>
      </c>
      <c r="K56" s="35" t="s">
        <v>133</v>
      </c>
      <c r="L56" s="35"/>
    </row>
    <row r="57" spans="1:12">
      <c r="A57" s="15" t="s">
        <v>142</v>
      </c>
      <c r="B57" s="36" t="s">
        <v>143</v>
      </c>
      <c r="C57" s="36" t="s">
        <v>32</v>
      </c>
      <c r="D57" s="35" t="s">
        <v>53</v>
      </c>
      <c r="E57" s="36">
        <v>55.44</v>
      </c>
      <c r="F57" s="36" t="s">
        <v>144</v>
      </c>
      <c r="G57" s="36" t="s">
        <v>71</v>
      </c>
      <c r="H57" s="35" t="s">
        <v>53</v>
      </c>
      <c r="I57" s="36">
        <v>14</v>
      </c>
      <c r="J57" s="36">
        <v>14</v>
      </c>
      <c r="K57" s="36" t="s">
        <v>133</v>
      </c>
      <c r="L57" s="35"/>
    </row>
    <row r="58" spans="1:12" ht="22.5">
      <c r="A58" s="15" t="s">
        <v>145</v>
      </c>
      <c r="B58" s="36" t="s">
        <v>146</v>
      </c>
      <c r="C58" s="36" t="s">
        <v>32</v>
      </c>
      <c r="D58" s="36" t="s">
        <v>101</v>
      </c>
      <c r="E58" s="36">
        <v>43.56</v>
      </c>
      <c r="F58" s="36" t="s">
        <v>147</v>
      </c>
      <c r="G58" s="36" t="s">
        <v>71</v>
      </c>
      <c r="H58" s="36" t="s">
        <v>101</v>
      </c>
      <c r="I58" s="36">
        <v>37</v>
      </c>
      <c r="J58" s="36">
        <v>37</v>
      </c>
      <c r="K58" s="36" t="s">
        <v>133</v>
      </c>
      <c r="L58" s="35"/>
    </row>
    <row r="59" spans="1:12" ht="14.25">
      <c r="A59" s="39" t="s">
        <v>148</v>
      </c>
      <c r="B59" s="44" t="s">
        <v>149</v>
      </c>
      <c r="C59" s="36"/>
      <c r="D59" s="36"/>
      <c r="E59" s="36"/>
      <c r="F59" s="36"/>
      <c r="G59" s="36"/>
      <c r="H59" s="36"/>
      <c r="I59" s="36"/>
      <c r="J59" s="36"/>
      <c r="K59" s="36"/>
      <c r="L59" s="35"/>
    </row>
    <row r="60" spans="1:12">
      <c r="A60" s="33"/>
      <c r="B60" s="45" t="s">
        <v>150</v>
      </c>
      <c r="C60" s="45" t="s">
        <v>32</v>
      </c>
      <c r="D60" s="45" t="s">
        <v>20</v>
      </c>
      <c r="E60" s="45">
        <v>2.3159999999999998</v>
      </c>
      <c r="F60" s="45" t="s">
        <v>151</v>
      </c>
      <c r="G60" s="45" t="s">
        <v>152</v>
      </c>
      <c r="H60" s="45" t="s">
        <v>20</v>
      </c>
      <c r="I60" s="45">
        <v>3</v>
      </c>
      <c r="J60" s="45">
        <v>3</v>
      </c>
      <c r="K60" s="45" t="s">
        <v>153</v>
      </c>
      <c r="L60" s="35"/>
    </row>
    <row r="61" spans="1:12">
      <c r="A61" s="33"/>
      <c r="B61" s="45" t="s">
        <v>150</v>
      </c>
      <c r="C61" s="45" t="s">
        <v>32</v>
      </c>
      <c r="D61" s="45" t="s">
        <v>74</v>
      </c>
      <c r="E61" s="45">
        <v>0.77200000000000002</v>
      </c>
      <c r="F61" s="45" t="s">
        <v>154</v>
      </c>
      <c r="G61" s="45" t="s">
        <v>152</v>
      </c>
      <c r="H61" s="45" t="s">
        <v>74</v>
      </c>
      <c r="I61" s="45">
        <v>1</v>
      </c>
      <c r="J61" s="45">
        <v>1</v>
      </c>
      <c r="K61" s="45" t="s">
        <v>153</v>
      </c>
      <c r="L61" s="35"/>
    </row>
    <row r="62" spans="1:12">
      <c r="A62" s="33"/>
      <c r="B62" s="45" t="s">
        <v>150</v>
      </c>
      <c r="C62" s="46" t="s">
        <v>32</v>
      </c>
      <c r="D62" s="47" t="s">
        <v>39</v>
      </c>
      <c r="E62" s="45">
        <v>0.77200000000000002</v>
      </c>
      <c r="F62" s="46" t="s">
        <v>154</v>
      </c>
      <c r="G62" s="45" t="s">
        <v>152</v>
      </c>
      <c r="H62" s="47" t="s">
        <v>39</v>
      </c>
      <c r="I62" s="45">
        <v>1</v>
      </c>
      <c r="J62" s="45">
        <v>1</v>
      </c>
      <c r="K62" s="45" t="s">
        <v>153</v>
      </c>
      <c r="L62" s="35"/>
    </row>
    <row r="63" spans="1:12">
      <c r="A63" s="33"/>
      <c r="B63" s="45" t="s">
        <v>150</v>
      </c>
      <c r="C63" s="48" t="s">
        <v>32</v>
      </c>
      <c r="D63" s="48" t="s">
        <v>138</v>
      </c>
      <c r="E63" s="49">
        <v>0.77200000000000002</v>
      </c>
      <c r="F63" s="49" t="s">
        <v>155</v>
      </c>
      <c r="G63" s="45" t="s">
        <v>152</v>
      </c>
      <c r="H63" s="48" t="s">
        <v>138</v>
      </c>
      <c r="I63" s="48">
        <v>1</v>
      </c>
      <c r="J63" s="48">
        <v>1</v>
      </c>
      <c r="K63" s="45" t="s">
        <v>153</v>
      </c>
      <c r="L63" s="35"/>
    </row>
    <row r="64" spans="1:12">
      <c r="A64" s="33"/>
      <c r="B64" s="45" t="s">
        <v>150</v>
      </c>
      <c r="C64" s="48" t="s">
        <v>32</v>
      </c>
      <c r="D64" s="48" t="s">
        <v>49</v>
      </c>
      <c r="E64" s="49">
        <v>1.554</v>
      </c>
      <c r="F64" s="50" t="s">
        <v>156</v>
      </c>
      <c r="G64" s="45" t="s">
        <v>152</v>
      </c>
      <c r="H64" s="48" t="s">
        <v>49</v>
      </c>
      <c r="I64" s="48">
        <v>2</v>
      </c>
      <c r="J64" s="48">
        <v>2</v>
      </c>
      <c r="K64" s="45" t="s">
        <v>153</v>
      </c>
      <c r="L64" s="35"/>
    </row>
    <row r="65" spans="1:12">
      <c r="A65" s="33"/>
      <c r="B65" s="45" t="s">
        <v>150</v>
      </c>
      <c r="C65" s="48" t="s">
        <v>32</v>
      </c>
      <c r="D65" s="48" t="s">
        <v>53</v>
      </c>
      <c r="E65" s="48">
        <v>0.77200000000000002</v>
      </c>
      <c r="F65" s="50" t="s">
        <v>157</v>
      </c>
      <c r="G65" s="45" t="s">
        <v>152</v>
      </c>
      <c r="H65" s="48" t="s">
        <v>53</v>
      </c>
      <c r="I65" s="48">
        <v>1</v>
      </c>
      <c r="J65" s="48">
        <v>1</v>
      </c>
      <c r="K65" s="45" t="s">
        <v>153</v>
      </c>
      <c r="L65" s="35"/>
    </row>
    <row r="66" spans="1:12">
      <c r="A66" s="33"/>
      <c r="B66" s="45" t="s">
        <v>150</v>
      </c>
      <c r="C66" s="51" t="s">
        <v>32</v>
      </c>
      <c r="D66" s="52" t="s">
        <v>91</v>
      </c>
      <c r="E66" s="53">
        <v>1.554</v>
      </c>
      <c r="F66" s="53" t="s">
        <v>158</v>
      </c>
      <c r="G66" s="45" t="s">
        <v>152</v>
      </c>
      <c r="H66" s="52" t="s">
        <v>91</v>
      </c>
      <c r="I66" s="53">
        <v>2</v>
      </c>
      <c r="J66" s="53">
        <v>2</v>
      </c>
      <c r="K66" s="45" t="s">
        <v>153</v>
      </c>
      <c r="L66" s="35"/>
    </row>
    <row r="67" spans="1:12" s="59" customFormat="1" ht="14.25">
      <c r="A67" s="39" t="s">
        <v>159</v>
      </c>
      <c r="B67" s="54" t="s">
        <v>160</v>
      </c>
      <c r="C67" s="55"/>
      <c r="D67" s="56"/>
      <c r="E67" s="54"/>
      <c r="F67" s="54"/>
      <c r="G67" s="57"/>
      <c r="H67" s="56"/>
      <c r="I67" s="54"/>
      <c r="J67" s="54"/>
      <c r="K67" s="57"/>
      <c r="L67" s="58"/>
    </row>
    <row r="68" spans="1:12" s="59" customFormat="1" ht="14.25">
      <c r="A68" s="15" t="s">
        <v>45</v>
      </c>
      <c r="B68" s="34" t="s">
        <v>20</v>
      </c>
      <c r="C68" s="51" t="s">
        <v>161</v>
      </c>
      <c r="D68" s="34" t="s">
        <v>20</v>
      </c>
      <c r="E68" s="34">
        <v>5.8964999999999996</v>
      </c>
      <c r="F68" s="34" t="s">
        <v>162</v>
      </c>
      <c r="G68" s="60" t="s">
        <v>152</v>
      </c>
      <c r="H68" s="34" t="s">
        <v>20</v>
      </c>
      <c r="I68" s="34">
        <v>1567</v>
      </c>
      <c r="J68" s="34">
        <v>582</v>
      </c>
      <c r="K68" s="60" t="s">
        <v>163</v>
      </c>
      <c r="L68" s="58"/>
    </row>
    <row r="69" spans="1:12" s="59" customFormat="1" ht="14.25">
      <c r="A69" s="15" t="s">
        <v>48</v>
      </c>
      <c r="B69" s="34" t="s">
        <v>39</v>
      </c>
      <c r="C69" s="51" t="s">
        <v>161</v>
      </c>
      <c r="D69" s="34" t="s">
        <v>39</v>
      </c>
      <c r="E69" s="34">
        <v>3.2844000000000002</v>
      </c>
      <c r="F69" s="34" t="s">
        <v>164</v>
      </c>
      <c r="G69" s="60" t="s">
        <v>152</v>
      </c>
      <c r="H69" s="34" t="s">
        <v>39</v>
      </c>
      <c r="I69" s="34">
        <v>573</v>
      </c>
      <c r="J69" s="34">
        <v>198</v>
      </c>
      <c r="K69" s="60" t="s">
        <v>163</v>
      </c>
      <c r="L69" s="58"/>
    </row>
    <row r="70" spans="1:12">
      <c r="A70" s="15" t="s">
        <v>52</v>
      </c>
      <c r="B70" s="34" t="s">
        <v>74</v>
      </c>
      <c r="C70" s="51" t="s">
        <v>161</v>
      </c>
      <c r="D70" s="34" t="s">
        <v>74</v>
      </c>
      <c r="E70" s="34">
        <v>2.0813999999999999</v>
      </c>
      <c r="F70" s="34" t="s">
        <v>165</v>
      </c>
      <c r="G70" s="60" t="s">
        <v>152</v>
      </c>
      <c r="H70" s="34" t="s">
        <v>74</v>
      </c>
      <c r="I70" s="34">
        <v>218</v>
      </c>
      <c r="J70" s="34">
        <v>71</v>
      </c>
      <c r="K70" s="60" t="s">
        <v>163</v>
      </c>
      <c r="L70" s="35"/>
    </row>
    <row r="71" spans="1:12">
      <c r="A71" s="15" t="s">
        <v>56</v>
      </c>
      <c r="B71" s="34" t="s">
        <v>138</v>
      </c>
      <c r="C71" s="51" t="s">
        <v>161</v>
      </c>
      <c r="D71" s="34" t="s">
        <v>138</v>
      </c>
      <c r="E71" s="34">
        <v>1.1375</v>
      </c>
      <c r="F71" s="34" t="s">
        <v>166</v>
      </c>
      <c r="G71" s="60" t="s">
        <v>152</v>
      </c>
      <c r="H71" s="34" t="s">
        <v>138</v>
      </c>
      <c r="I71" s="34">
        <v>556</v>
      </c>
      <c r="J71" s="34">
        <v>235</v>
      </c>
      <c r="K71" s="60" t="s">
        <v>163</v>
      </c>
      <c r="L71" s="35"/>
    </row>
    <row r="72" spans="1:12">
      <c r="A72" s="15" t="s">
        <v>142</v>
      </c>
      <c r="B72" s="34" t="s">
        <v>53</v>
      </c>
      <c r="C72" s="51" t="s">
        <v>161</v>
      </c>
      <c r="D72" s="34" t="s">
        <v>53</v>
      </c>
      <c r="E72" s="34">
        <v>1.2837000000000001</v>
      </c>
      <c r="F72" s="34" t="s">
        <v>167</v>
      </c>
      <c r="G72" s="60" t="s">
        <v>152</v>
      </c>
      <c r="H72" s="34" t="s">
        <v>53</v>
      </c>
      <c r="I72" s="34">
        <v>1200</v>
      </c>
      <c r="J72" s="34">
        <v>532</v>
      </c>
      <c r="K72" s="60" t="s">
        <v>163</v>
      </c>
      <c r="L72" s="35"/>
    </row>
    <row r="73" spans="1:12">
      <c r="A73" s="15" t="s">
        <v>145</v>
      </c>
      <c r="B73" s="34" t="s">
        <v>49</v>
      </c>
      <c r="C73" s="51" t="s">
        <v>161</v>
      </c>
      <c r="D73" s="34" t="s">
        <v>49</v>
      </c>
      <c r="E73" s="34">
        <v>2.45085</v>
      </c>
      <c r="F73" s="34" t="s">
        <v>168</v>
      </c>
      <c r="G73" s="60" t="s">
        <v>152</v>
      </c>
      <c r="H73" s="34" t="s">
        <v>49</v>
      </c>
      <c r="I73" s="34">
        <v>1250</v>
      </c>
      <c r="J73" s="34">
        <v>521</v>
      </c>
      <c r="K73" s="60" t="s">
        <v>163</v>
      </c>
      <c r="L73" s="35"/>
    </row>
    <row r="74" spans="1:12">
      <c r="A74" s="15" t="s">
        <v>169</v>
      </c>
      <c r="B74" s="34" t="s">
        <v>91</v>
      </c>
      <c r="C74" s="51" t="s">
        <v>161</v>
      </c>
      <c r="D74" s="34" t="s">
        <v>91</v>
      </c>
      <c r="E74" s="34">
        <v>0.52500000000000002</v>
      </c>
      <c r="F74" s="34" t="s">
        <v>170</v>
      </c>
      <c r="G74" s="60" t="s">
        <v>152</v>
      </c>
      <c r="H74" s="34" t="s">
        <v>91</v>
      </c>
      <c r="I74" s="34">
        <v>201</v>
      </c>
      <c r="J74" s="34">
        <v>59</v>
      </c>
      <c r="K74" s="60" t="s">
        <v>163</v>
      </c>
      <c r="L74" s="35"/>
    </row>
    <row r="75" spans="1:12">
      <c r="A75" s="15" t="s">
        <v>171</v>
      </c>
      <c r="B75" s="34" t="s">
        <v>101</v>
      </c>
      <c r="C75" s="51" t="s">
        <v>161</v>
      </c>
      <c r="D75" s="34" t="s">
        <v>101</v>
      </c>
      <c r="E75" s="34">
        <v>0.45</v>
      </c>
      <c r="F75" s="34" t="s">
        <v>172</v>
      </c>
      <c r="G75" s="60" t="s">
        <v>152</v>
      </c>
      <c r="H75" s="34" t="s">
        <v>101</v>
      </c>
      <c r="I75" s="34">
        <v>425</v>
      </c>
      <c r="J75" s="34">
        <v>196</v>
      </c>
      <c r="K75" s="60" t="s">
        <v>163</v>
      </c>
      <c r="L75" s="35"/>
    </row>
    <row r="76" spans="1:12" ht="14.25">
      <c r="A76" s="61" t="s">
        <v>82</v>
      </c>
      <c r="B76" s="58" t="s">
        <v>173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 ht="14.25">
      <c r="A77" s="61" t="s">
        <v>16</v>
      </c>
      <c r="B77" s="58" t="s">
        <v>174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 ht="14.25">
      <c r="A78" s="39">
        <v>1</v>
      </c>
      <c r="B78" s="43" t="s">
        <v>175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</row>
    <row r="79" spans="1:12">
      <c r="A79" s="15" t="s">
        <v>45</v>
      </c>
      <c r="B79" s="36" t="s">
        <v>176</v>
      </c>
      <c r="C79" s="36" t="s">
        <v>32</v>
      </c>
      <c r="D79" s="36" t="s">
        <v>20</v>
      </c>
      <c r="E79" s="36">
        <v>5.7</v>
      </c>
      <c r="F79" s="36" t="s">
        <v>177</v>
      </c>
      <c r="G79" s="36" t="s">
        <v>178</v>
      </c>
      <c r="H79" s="36" t="s">
        <v>20</v>
      </c>
      <c r="I79" s="36">
        <v>19</v>
      </c>
      <c r="J79" s="36">
        <v>19</v>
      </c>
      <c r="K79" s="36" t="s">
        <v>179</v>
      </c>
      <c r="L79" s="35"/>
    </row>
    <row r="80" spans="1:12">
      <c r="A80" s="15" t="s">
        <v>48</v>
      </c>
      <c r="B80" s="36" t="s">
        <v>180</v>
      </c>
      <c r="C80" s="36" t="s">
        <v>32</v>
      </c>
      <c r="D80" s="36" t="s">
        <v>43</v>
      </c>
      <c r="E80" s="36">
        <v>0.3</v>
      </c>
      <c r="F80" s="36" t="s">
        <v>181</v>
      </c>
      <c r="G80" s="36" t="s">
        <v>178</v>
      </c>
      <c r="H80" s="36" t="s">
        <v>43</v>
      </c>
      <c r="I80" s="36">
        <v>1</v>
      </c>
      <c r="J80" s="36">
        <v>1</v>
      </c>
      <c r="K80" s="36" t="s">
        <v>182</v>
      </c>
      <c r="L80" s="35"/>
    </row>
    <row r="81" spans="1:12" ht="22.5">
      <c r="A81" s="15" t="s">
        <v>52</v>
      </c>
      <c r="B81" s="36" t="s">
        <v>183</v>
      </c>
      <c r="C81" s="36" t="s">
        <v>32</v>
      </c>
      <c r="D81" s="36" t="s">
        <v>74</v>
      </c>
      <c r="E81" s="36">
        <v>2.4</v>
      </c>
      <c r="F81" s="36" t="s">
        <v>184</v>
      </c>
      <c r="G81" s="36" t="s">
        <v>178</v>
      </c>
      <c r="H81" s="36" t="s">
        <v>74</v>
      </c>
      <c r="I81" s="36">
        <v>8</v>
      </c>
      <c r="J81" s="36">
        <v>8</v>
      </c>
      <c r="K81" s="36" t="s">
        <v>185</v>
      </c>
      <c r="L81" s="35"/>
    </row>
    <row r="82" spans="1:12">
      <c r="A82" s="15" t="s">
        <v>56</v>
      </c>
      <c r="B82" s="36" t="s">
        <v>186</v>
      </c>
      <c r="C82" s="30" t="s">
        <v>32</v>
      </c>
      <c r="D82" s="37" t="s">
        <v>39</v>
      </c>
      <c r="E82" s="36">
        <v>1.8</v>
      </c>
      <c r="F82" s="36" t="s">
        <v>187</v>
      </c>
      <c r="G82" s="36" t="s">
        <v>178</v>
      </c>
      <c r="H82" s="37" t="s">
        <v>39</v>
      </c>
      <c r="I82" s="36">
        <v>6</v>
      </c>
      <c r="J82" s="36">
        <v>6</v>
      </c>
      <c r="K82" s="36" t="s">
        <v>188</v>
      </c>
      <c r="L82" s="35"/>
    </row>
    <row r="83" spans="1:12">
      <c r="A83" s="15" t="s">
        <v>142</v>
      </c>
      <c r="B83" s="36" t="s">
        <v>189</v>
      </c>
      <c r="C83" s="36" t="s">
        <v>32</v>
      </c>
      <c r="D83" s="36" t="s">
        <v>101</v>
      </c>
      <c r="E83" s="36">
        <v>0.6</v>
      </c>
      <c r="F83" s="36" t="s">
        <v>190</v>
      </c>
      <c r="G83" s="36" t="s">
        <v>178</v>
      </c>
      <c r="H83" s="36" t="s">
        <v>101</v>
      </c>
      <c r="I83" s="36">
        <v>2</v>
      </c>
      <c r="J83" s="36">
        <v>2</v>
      </c>
      <c r="K83" s="36" t="s">
        <v>188</v>
      </c>
      <c r="L83" s="35"/>
    </row>
    <row r="84" spans="1:12">
      <c r="A84" s="15" t="s">
        <v>145</v>
      </c>
      <c r="B84" s="30" t="s">
        <v>191</v>
      </c>
      <c r="C84" s="35" t="s">
        <v>32</v>
      </c>
      <c r="D84" s="35" t="s">
        <v>138</v>
      </c>
      <c r="E84" s="35">
        <v>0.6</v>
      </c>
      <c r="F84" s="35" t="s">
        <v>192</v>
      </c>
      <c r="G84" s="36" t="s">
        <v>178</v>
      </c>
      <c r="H84" s="35" t="s">
        <v>138</v>
      </c>
      <c r="I84" s="35">
        <v>2</v>
      </c>
      <c r="J84" s="58">
        <v>2</v>
      </c>
      <c r="K84" s="36" t="s">
        <v>188</v>
      </c>
      <c r="L84" s="35"/>
    </row>
    <row r="85" spans="1:12">
      <c r="A85" s="15" t="s">
        <v>169</v>
      </c>
      <c r="B85" s="35" t="s">
        <v>193</v>
      </c>
      <c r="C85" s="36" t="s">
        <v>32</v>
      </c>
      <c r="D85" s="35" t="s">
        <v>49</v>
      </c>
      <c r="E85" s="35">
        <v>3.6</v>
      </c>
      <c r="F85" s="36" t="s">
        <v>194</v>
      </c>
      <c r="G85" s="36" t="s">
        <v>178</v>
      </c>
      <c r="H85" s="35" t="s">
        <v>49</v>
      </c>
      <c r="I85" s="35">
        <v>12</v>
      </c>
      <c r="J85" s="35">
        <v>12</v>
      </c>
      <c r="K85" s="36" t="s">
        <v>195</v>
      </c>
      <c r="L85" s="35"/>
    </row>
    <row r="86" spans="1:12">
      <c r="A86" s="15" t="s">
        <v>171</v>
      </c>
      <c r="B86" s="35" t="s">
        <v>196</v>
      </c>
      <c r="C86" s="35" t="s">
        <v>32</v>
      </c>
      <c r="D86" s="35" t="s">
        <v>53</v>
      </c>
      <c r="E86" s="35">
        <v>1.8</v>
      </c>
      <c r="F86" s="35" t="s">
        <v>187</v>
      </c>
      <c r="G86" s="35" t="s">
        <v>178</v>
      </c>
      <c r="H86" s="35" t="s">
        <v>53</v>
      </c>
      <c r="I86" s="35">
        <v>6</v>
      </c>
      <c r="J86" s="35">
        <v>6</v>
      </c>
      <c r="K86" s="35" t="s">
        <v>197</v>
      </c>
      <c r="L86" s="35"/>
    </row>
    <row r="87" spans="1:12">
      <c r="A87" s="4" t="s">
        <v>64</v>
      </c>
      <c r="B87" s="5" t="s">
        <v>198</v>
      </c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>
      <c r="A88" s="4">
        <v>1</v>
      </c>
      <c r="B88" s="5" t="s">
        <v>199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>
      <c r="A89" s="16" t="s">
        <v>45</v>
      </c>
      <c r="B89" s="8" t="s">
        <v>199</v>
      </c>
      <c r="C89" s="8" t="s">
        <v>32</v>
      </c>
      <c r="D89" s="8" t="s">
        <v>20</v>
      </c>
      <c r="E89" s="8">
        <v>22.41</v>
      </c>
      <c r="F89" s="8" t="s">
        <v>200</v>
      </c>
      <c r="G89" s="9" t="s">
        <v>178</v>
      </c>
      <c r="H89" s="8" t="s">
        <v>20</v>
      </c>
      <c r="I89" s="8">
        <v>35</v>
      </c>
      <c r="J89" s="8">
        <v>35</v>
      </c>
      <c r="K89" s="8" t="s">
        <v>201</v>
      </c>
      <c r="L89" s="9"/>
    </row>
    <row r="90" spans="1:12">
      <c r="A90" s="16" t="s">
        <v>48</v>
      </c>
      <c r="B90" s="8" t="s">
        <v>199</v>
      </c>
      <c r="C90" s="8" t="s">
        <v>32</v>
      </c>
      <c r="D90" s="8" t="s">
        <v>43</v>
      </c>
      <c r="E90" s="8">
        <v>6</v>
      </c>
      <c r="F90" s="8" t="s">
        <v>202</v>
      </c>
      <c r="G90" s="9" t="s">
        <v>178</v>
      </c>
      <c r="H90" s="8" t="s">
        <v>43</v>
      </c>
      <c r="I90" s="8">
        <v>15</v>
      </c>
      <c r="J90" s="8">
        <v>15</v>
      </c>
      <c r="K90" s="8" t="s">
        <v>203</v>
      </c>
      <c r="L90" s="9"/>
    </row>
    <row r="91" spans="1:12">
      <c r="A91" s="16" t="s">
        <v>52</v>
      </c>
      <c r="B91" s="8" t="s">
        <v>199</v>
      </c>
      <c r="C91" s="8" t="s">
        <v>32</v>
      </c>
      <c r="D91" s="8" t="s">
        <v>74</v>
      </c>
      <c r="E91" s="8">
        <v>1.6</v>
      </c>
      <c r="F91" s="8" t="s">
        <v>204</v>
      </c>
      <c r="G91" s="9" t="s">
        <v>178</v>
      </c>
      <c r="H91" s="8" t="s">
        <v>74</v>
      </c>
      <c r="I91" s="8">
        <v>4</v>
      </c>
      <c r="J91" s="8">
        <v>4</v>
      </c>
      <c r="K91" s="8" t="s">
        <v>205</v>
      </c>
      <c r="L91" s="9"/>
    </row>
    <row r="92" spans="1:12" ht="22.5">
      <c r="A92" s="16" t="s">
        <v>56</v>
      </c>
      <c r="B92" s="8" t="s">
        <v>199</v>
      </c>
      <c r="C92" s="30" t="s">
        <v>32</v>
      </c>
      <c r="D92" s="37" t="s">
        <v>39</v>
      </c>
      <c r="E92" s="8">
        <v>1.6</v>
      </c>
      <c r="F92" s="8" t="s">
        <v>206</v>
      </c>
      <c r="G92" s="9" t="s">
        <v>178</v>
      </c>
      <c r="H92" s="37" t="s">
        <v>39</v>
      </c>
      <c r="I92" s="8"/>
      <c r="J92" s="8">
        <v>4</v>
      </c>
      <c r="K92" s="8" t="s">
        <v>207</v>
      </c>
      <c r="L92" s="9"/>
    </row>
    <row r="93" spans="1:12" ht="22.5">
      <c r="A93" s="16" t="s">
        <v>142</v>
      </c>
      <c r="B93" s="8" t="s">
        <v>199</v>
      </c>
      <c r="C93" s="8" t="s">
        <v>32</v>
      </c>
      <c r="D93" s="8" t="s">
        <v>101</v>
      </c>
      <c r="E93" s="8">
        <v>4.4000000000000004</v>
      </c>
      <c r="F93" s="8" t="s">
        <v>208</v>
      </c>
      <c r="G93" s="9" t="s">
        <v>178</v>
      </c>
      <c r="H93" s="8" t="s">
        <v>101</v>
      </c>
      <c r="I93" s="8">
        <v>11</v>
      </c>
      <c r="J93" s="8">
        <v>11</v>
      </c>
      <c r="K93" s="8" t="s">
        <v>207</v>
      </c>
      <c r="L93" s="9"/>
    </row>
    <row r="94" spans="1:12" ht="22.5">
      <c r="A94" s="16" t="s">
        <v>145</v>
      </c>
      <c r="B94" s="30" t="s">
        <v>199</v>
      </c>
      <c r="C94" s="35" t="s">
        <v>32</v>
      </c>
      <c r="D94" s="35" t="s">
        <v>138</v>
      </c>
      <c r="E94" s="35">
        <v>2.4</v>
      </c>
      <c r="F94" s="36" t="s">
        <v>209</v>
      </c>
      <c r="G94" s="9" t="s">
        <v>178</v>
      </c>
      <c r="H94" s="35" t="s">
        <v>138</v>
      </c>
      <c r="I94" s="35">
        <v>6</v>
      </c>
      <c r="J94" s="58">
        <v>6</v>
      </c>
      <c r="K94" s="8" t="s">
        <v>207</v>
      </c>
      <c r="L94" s="9"/>
    </row>
    <row r="95" spans="1:12">
      <c r="A95" s="16" t="s">
        <v>169</v>
      </c>
      <c r="B95" s="30" t="s">
        <v>199</v>
      </c>
      <c r="C95" s="36" t="s">
        <v>32</v>
      </c>
      <c r="D95" s="35" t="s">
        <v>49</v>
      </c>
      <c r="E95" s="35">
        <v>9.1999999999999993</v>
      </c>
      <c r="F95" s="36" t="s">
        <v>210</v>
      </c>
      <c r="G95" s="9" t="s">
        <v>178</v>
      </c>
      <c r="H95" s="35" t="s">
        <v>49</v>
      </c>
      <c r="I95" s="35">
        <v>23</v>
      </c>
      <c r="J95" s="35">
        <v>23</v>
      </c>
      <c r="K95" s="9" t="s">
        <v>203</v>
      </c>
      <c r="L95" s="9"/>
    </row>
    <row r="96" spans="1:12">
      <c r="A96" s="16" t="s">
        <v>171</v>
      </c>
      <c r="B96" s="30" t="s">
        <v>199</v>
      </c>
      <c r="C96" s="42" t="s">
        <v>32</v>
      </c>
      <c r="D96" s="38" t="s">
        <v>91</v>
      </c>
      <c r="E96" s="38">
        <v>2</v>
      </c>
      <c r="F96" s="42" t="s">
        <v>211</v>
      </c>
      <c r="G96" s="9" t="s">
        <v>178</v>
      </c>
      <c r="H96" s="38" t="s">
        <v>91</v>
      </c>
      <c r="I96" s="38">
        <v>5</v>
      </c>
      <c r="J96" s="38">
        <v>5</v>
      </c>
      <c r="K96" s="42" t="s">
        <v>203</v>
      </c>
      <c r="L96" s="9"/>
    </row>
    <row r="97" spans="1:12">
      <c r="A97" s="16" t="s">
        <v>94</v>
      </c>
      <c r="B97" s="30" t="s">
        <v>199</v>
      </c>
      <c r="C97" s="35" t="s">
        <v>32</v>
      </c>
      <c r="D97" s="35" t="s">
        <v>53</v>
      </c>
      <c r="E97" s="35">
        <v>11.6</v>
      </c>
      <c r="F97" s="36" t="s">
        <v>212</v>
      </c>
      <c r="G97" s="9" t="s">
        <v>178</v>
      </c>
      <c r="H97" s="35" t="s">
        <v>53</v>
      </c>
      <c r="I97" s="35">
        <v>29</v>
      </c>
      <c r="J97" s="35">
        <v>29</v>
      </c>
      <c r="K97" s="35" t="s">
        <v>203</v>
      </c>
      <c r="L97" s="9"/>
    </row>
    <row r="98" spans="1:12">
      <c r="A98" s="62">
        <v>2</v>
      </c>
      <c r="B98" s="63" t="s">
        <v>213</v>
      </c>
      <c r="C98" s="63" t="s">
        <v>32</v>
      </c>
      <c r="D98" s="63"/>
      <c r="E98" s="64"/>
      <c r="F98" s="30"/>
      <c r="G98" s="63"/>
      <c r="H98" s="30"/>
      <c r="I98" s="30"/>
      <c r="J98" s="30"/>
      <c r="K98" s="30"/>
      <c r="L98" s="30"/>
    </row>
    <row r="99" spans="1:12" ht="33.75">
      <c r="A99" s="16" t="s">
        <v>45</v>
      </c>
      <c r="B99" s="8" t="s">
        <v>214</v>
      </c>
      <c r="C99" s="8" t="s">
        <v>32</v>
      </c>
      <c r="D99" s="8" t="s">
        <v>20</v>
      </c>
      <c r="E99" s="8">
        <v>6.16</v>
      </c>
      <c r="F99" s="8" t="s">
        <v>215</v>
      </c>
      <c r="G99" s="8" t="s">
        <v>178</v>
      </c>
      <c r="H99" s="8" t="s">
        <v>20</v>
      </c>
      <c r="I99" s="8">
        <v>44</v>
      </c>
      <c r="J99" s="8">
        <v>26</v>
      </c>
      <c r="K99" s="30" t="s">
        <v>216</v>
      </c>
      <c r="L99" s="9"/>
    </row>
    <row r="100" spans="1:12" ht="33.75">
      <c r="A100" s="16" t="s">
        <v>48</v>
      </c>
      <c r="B100" s="8" t="s">
        <v>217</v>
      </c>
      <c r="C100" s="8" t="s">
        <v>32</v>
      </c>
      <c r="D100" s="8" t="s">
        <v>43</v>
      </c>
      <c r="E100" s="8">
        <v>5.04</v>
      </c>
      <c r="F100" s="8" t="s">
        <v>218</v>
      </c>
      <c r="G100" s="8" t="s">
        <v>178</v>
      </c>
      <c r="H100" s="8" t="s">
        <v>43</v>
      </c>
      <c r="I100" s="8">
        <v>36</v>
      </c>
      <c r="J100" s="8">
        <v>36</v>
      </c>
      <c r="K100" s="30" t="s">
        <v>216</v>
      </c>
      <c r="L100" s="9"/>
    </row>
    <row r="101" spans="1:12" ht="33.75">
      <c r="A101" s="16" t="s">
        <v>52</v>
      </c>
      <c r="B101" s="8" t="s">
        <v>219</v>
      </c>
      <c r="C101" s="8" t="s">
        <v>32</v>
      </c>
      <c r="D101" s="8" t="s">
        <v>74</v>
      </c>
      <c r="E101" s="8">
        <v>0.56000000000000005</v>
      </c>
      <c r="F101" s="8" t="s">
        <v>220</v>
      </c>
      <c r="G101" s="8" t="s">
        <v>178</v>
      </c>
      <c r="H101" s="8" t="s">
        <v>74</v>
      </c>
      <c r="I101" s="8">
        <v>4</v>
      </c>
      <c r="J101" s="8">
        <v>4</v>
      </c>
      <c r="K101" s="30" t="s">
        <v>216</v>
      </c>
      <c r="L101" s="9"/>
    </row>
    <row r="102" spans="1:12" ht="33.75">
      <c r="A102" s="16" t="s">
        <v>56</v>
      </c>
      <c r="B102" s="8" t="s">
        <v>221</v>
      </c>
      <c r="C102" s="30" t="s">
        <v>32</v>
      </c>
      <c r="D102" s="37" t="s">
        <v>39</v>
      </c>
      <c r="E102" s="8">
        <v>2.94</v>
      </c>
      <c r="F102" s="8" t="s">
        <v>222</v>
      </c>
      <c r="G102" s="8" t="s">
        <v>178</v>
      </c>
      <c r="H102" s="37" t="s">
        <v>39</v>
      </c>
      <c r="I102" s="8">
        <v>21</v>
      </c>
      <c r="J102" s="8">
        <v>21</v>
      </c>
      <c r="K102" s="30" t="s">
        <v>216</v>
      </c>
      <c r="L102" s="9"/>
    </row>
    <row r="103" spans="1:12" ht="33.75">
      <c r="A103" s="16" t="s">
        <v>142</v>
      </c>
      <c r="B103" s="8" t="s">
        <v>223</v>
      </c>
      <c r="C103" s="8" t="s">
        <v>32</v>
      </c>
      <c r="D103" s="8" t="s">
        <v>101</v>
      </c>
      <c r="E103" s="8">
        <v>5.6</v>
      </c>
      <c r="F103" s="8" t="s">
        <v>224</v>
      </c>
      <c r="G103" s="8" t="s">
        <v>178</v>
      </c>
      <c r="H103" s="8" t="s">
        <v>101</v>
      </c>
      <c r="I103" s="8">
        <v>40</v>
      </c>
      <c r="J103" s="8">
        <v>40</v>
      </c>
      <c r="K103" s="30" t="s">
        <v>216</v>
      </c>
      <c r="L103" s="9"/>
    </row>
    <row r="104" spans="1:12" ht="33.75">
      <c r="A104" s="16" t="s">
        <v>145</v>
      </c>
      <c r="B104" s="35" t="s">
        <v>225</v>
      </c>
      <c r="C104" s="36" t="s">
        <v>32</v>
      </c>
      <c r="D104" s="35" t="s">
        <v>49</v>
      </c>
      <c r="E104" s="35">
        <v>8.4</v>
      </c>
      <c r="F104" s="36" t="s">
        <v>226</v>
      </c>
      <c r="G104" s="8" t="s">
        <v>178</v>
      </c>
      <c r="H104" s="35" t="s">
        <v>49</v>
      </c>
      <c r="I104" s="35">
        <v>60</v>
      </c>
      <c r="J104" s="35">
        <v>60</v>
      </c>
      <c r="K104" s="30" t="s">
        <v>216</v>
      </c>
      <c r="L104" s="9"/>
    </row>
    <row r="105" spans="1:12" ht="33.75">
      <c r="A105" s="16" t="s">
        <v>169</v>
      </c>
      <c r="B105" s="38" t="s">
        <v>227</v>
      </c>
      <c r="C105" s="42" t="s">
        <v>32</v>
      </c>
      <c r="D105" s="38" t="s">
        <v>91</v>
      </c>
      <c r="E105" s="38">
        <v>1.4</v>
      </c>
      <c r="F105" s="42" t="s">
        <v>228</v>
      </c>
      <c r="G105" s="8" t="s">
        <v>178</v>
      </c>
      <c r="H105" s="38" t="s">
        <v>91</v>
      </c>
      <c r="I105" s="38">
        <v>10</v>
      </c>
      <c r="J105" s="38">
        <v>10</v>
      </c>
      <c r="K105" s="30" t="s">
        <v>216</v>
      </c>
      <c r="L105" s="9"/>
    </row>
    <row r="106" spans="1:12" ht="33.75">
      <c r="A106" s="16" t="s">
        <v>171</v>
      </c>
      <c r="B106" s="35" t="s">
        <v>229</v>
      </c>
      <c r="C106" s="35" t="s">
        <v>32</v>
      </c>
      <c r="D106" s="35" t="s">
        <v>53</v>
      </c>
      <c r="E106" s="35">
        <v>8.4</v>
      </c>
      <c r="F106" s="35" t="s">
        <v>230</v>
      </c>
      <c r="G106" s="8" t="s">
        <v>178</v>
      </c>
      <c r="H106" s="35" t="s">
        <v>53</v>
      </c>
      <c r="I106" s="35">
        <v>78</v>
      </c>
      <c r="J106" s="35">
        <v>78</v>
      </c>
      <c r="K106" s="30" t="s">
        <v>216</v>
      </c>
      <c r="L106" s="9"/>
    </row>
    <row r="107" spans="1:12" ht="33.75">
      <c r="A107" s="16" t="s">
        <v>94</v>
      </c>
      <c r="B107" s="36" t="s">
        <v>231</v>
      </c>
      <c r="C107" s="35" t="s">
        <v>32</v>
      </c>
      <c r="D107" s="35" t="s">
        <v>138</v>
      </c>
      <c r="E107" s="35">
        <v>1.1200000000000001</v>
      </c>
      <c r="F107" s="35" t="s">
        <v>232</v>
      </c>
      <c r="G107" s="8" t="s">
        <v>178</v>
      </c>
      <c r="H107" s="35" t="s">
        <v>138</v>
      </c>
      <c r="I107" s="35">
        <v>8</v>
      </c>
      <c r="J107" s="35">
        <v>8</v>
      </c>
      <c r="K107" s="30" t="s">
        <v>216</v>
      </c>
      <c r="L107" s="9"/>
    </row>
    <row r="108" spans="1:12" ht="22.5">
      <c r="A108" s="65" t="s">
        <v>88</v>
      </c>
      <c r="B108" s="63" t="s">
        <v>233</v>
      </c>
      <c r="C108" s="63" t="s">
        <v>32</v>
      </c>
      <c r="D108" s="63"/>
      <c r="E108" s="64">
        <f>E109+E110+E111+E112+E113</f>
        <v>13.7</v>
      </c>
      <c r="F108" s="30" t="s">
        <v>234</v>
      </c>
      <c r="G108" s="30" t="s">
        <v>235</v>
      </c>
      <c r="H108" s="30"/>
      <c r="I108" s="30"/>
      <c r="J108" s="30"/>
      <c r="K108" s="30"/>
      <c r="L108" s="30"/>
    </row>
    <row r="109" spans="1:12" ht="33.75">
      <c r="A109" s="16" t="s">
        <v>45</v>
      </c>
      <c r="B109" s="30" t="s">
        <v>236</v>
      </c>
      <c r="C109" s="30" t="s">
        <v>32</v>
      </c>
      <c r="D109" s="30" t="s">
        <v>20</v>
      </c>
      <c r="E109" s="66">
        <v>3.5</v>
      </c>
      <c r="F109" s="30" t="s">
        <v>237</v>
      </c>
      <c r="G109" s="30" t="s">
        <v>235</v>
      </c>
      <c r="H109" s="30" t="s">
        <v>20</v>
      </c>
      <c r="I109" s="30">
        <v>12</v>
      </c>
      <c r="J109" s="30">
        <v>12</v>
      </c>
      <c r="K109" s="30" t="s">
        <v>216</v>
      </c>
      <c r="L109" s="30"/>
    </row>
    <row r="110" spans="1:12" ht="33.75">
      <c r="A110" s="16" t="s">
        <v>48</v>
      </c>
      <c r="B110" s="30" t="s">
        <v>238</v>
      </c>
      <c r="C110" s="30" t="s">
        <v>32</v>
      </c>
      <c r="D110" s="30" t="s">
        <v>49</v>
      </c>
      <c r="E110" s="66">
        <v>4.5</v>
      </c>
      <c r="F110" s="30" t="s">
        <v>239</v>
      </c>
      <c r="G110" s="30" t="s">
        <v>235</v>
      </c>
      <c r="H110" s="30" t="s">
        <v>49</v>
      </c>
      <c r="I110" s="30">
        <v>7</v>
      </c>
      <c r="J110" s="30">
        <v>7</v>
      </c>
      <c r="K110" s="30" t="s">
        <v>216</v>
      </c>
      <c r="L110" s="34"/>
    </row>
    <row r="111" spans="1:12" ht="33.75">
      <c r="A111" s="16" t="s">
        <v>52</v>
      </c>
      <c r="B111" s="30" t="s">
        <v>240</v>
      </c>
      <c r="C111" s="30" t="s">
        <v>32</v>
      </c>
      <c r="D111" s="30" t="s">
        <v>53</v>
      </c>
      <c r="E111" s="66">
        <v>5.5</v>
      </c>
      <c r="F111" s="30" t="s">
        <v>241</v>
      </c>
      <c r="G111" s="30" t="s">
        <v>235</v>
      </c>
      <c r="H111" s="30" t="s">
        <v>53</v>
      </c>
      <c r="I111" s="30">
        <v>5</v>
      </c>
      <c r="J111" s="30">
        <v>5</v>
      </c>
      <c r="K111" s="30" t="s">
        <v>216</v>
      </c>
      <c r="L111" s="34"/>
    </row>
    <row r="112" spans="1:12">
      <c r="A112" s="62" t="s">
        <v>90</v>
      </c>
      <c r="B112" s="63" t="s">
        <v>242</v>
      </c>
      <c r="C112" s="63" t="s">
        <v>32</v>
      </c>
      <c r="D112" s="63"/>
      <c r="E112" s="64"/>
      <c r="F112" s="30" t="s">
        <v>243</v>
      </c>
      <c r="G112" s="30" t="s">
        <v>235</v>
      </c>
      <c r="H112" s="30"/>
      <c r="I112" s="30"/>
      <c r="J112" s="30"/>
      <c r="K112" s="30"/>
      <c r="L112" s="30"/>
    </row>
    <row r="113" spans="1:12" ht="33.75">
      <c r="A113" s="16" t="s">
        <v>45</v>
      </c>
      <c r="B113" s="30" t="s">
        <v>244</v>
      </c>
      <c r="C113" s="30" t="s">
        <v>32</v>
      </c>
      <c r="D113" s="30" t="s">
        <v>49</v>
      </c>
      <c r="E113" s="66">
        <v>0.2</v>
      </c>
      <c r="F113" s="30" t="s">
        <v>245</v>
      </c>
      <c r="G113" s="30" t="s">
        <v>235</v>
      </c>
      <c r="H113" s="30" t="s">
        <v>49</v>
      </c>
      <c r="I113" s="30">
        <v>8</v>
      </c>
      <c r="J113" s="30">
        <v>8</v>
      </c>
      <c r="K113" s="30" t="s">
        <v>216</v>
      </c>
      <c r="L113" s="30"/>
    </row>
    <row r="114" spans="1:12" ht="33.75">
      <c r="A114" s="16" t="s">
        <v>48</v>
      </c>
      <c r="B114" s="30" t="s">
        <v>246</v>
      </c>
      <c r="C114" s="30" t="s">
        <v>32</v>
      </c>
      <c r="D114" s="30" t="s">
        <v>43</v>
      </c>
      <c r="E114" s="66">
        <v>0.2</v>
      </c>
      <c r="F114" s="30" t="s">
        <v>245</v>
      </c>
      <c r="G114" s="30" t="s">
        <v>235</v>
      </c>
      <c r="H114" s="30" t="s">
        <v>43</v>
      </c>
      <c r="I114" s="30">
        <v>8</v>
      </c>
      <c r="J114" s="30">
        <v>8</v>
      </c>
      <c r="K114" s="30" t="s">
        <v>216</v>
      </c>
      <c r="L114" s="30"/>
    </row>
    <row r="115" spans="1:12" ht="33.75">
      <c r="A115" s="16" t="s">
        <v>52</v>
      </c>
      <c r="B115" s="30" t="s">
        <v>247</v>
      </c>
      <c r="C115" s="30" t="s">
        <v>32</v>
      </c>
      <c r="D115" s="30" t="s">
        <v>39</v>
      </c>
      <c r="E115" s="66">
        <v>0.2</v>
      </c>
      <c r="F115" s="30" t="s">
        <v>245</v>
      </c>
      <c r="G115" s="30" t="s">
        <v>235</v>
      </c>
      <c r="H115" s="30" t="s">
        <v>39</v>
      </c>
      <c r="I115" s="30">
        <v>8</v>
      </c>
      <c r="J115" s="30">
        <v>8</v>
      </c>
      <c r="K115" s="30" t="s">
        <v>216</v>
      </c>
      <c r="L115" s="30"/>
    </row>
    <row r="116" spans="1:12" ht="33.75">
      <c r="A116" s="16" t="s">
        <v>56</v>
      </c>
      <c r="B116" s="30" t="s">
        <v>248</v>
      </c>
      <c r="C116" s="30" t="s">
        <v>32</v>
      </c>
      <c r="D116" s="30" t="s">
        <v>91</v>
      </c>
      <c r="E116" s="66">
        <v>0.1</v>
      </c>
      <c r="F116" s="30" t="s">
        <v>249</v>
      </c>
      <c r="G116" s="30" t="s">
        <v>235</v>
      </c>
      <c r="H116" s="30" t="s">
        <v>91</v>
      </c>
      <c r="I116" s="30">
        <v>5</v>
      </c>
      <c r="J116" s="30">
        <v>5</v>
      </c>
      <c r="K116" s="30" t="s">
        <v>216</v>
      </c>
      <c r="L116" s="30"/>
    </row>
    <row r="117" spans="1:12" ht="33.75">
      <c r="A117" s="16" t="s">
        <v>142</v>
      </c>
      <c r="B117" s="30" t="s">
        <v>250</v>
      </c>
      <c r="C117" s="30" t="s">
        <v>32</v>
      </c>
      <c r="D117" s="30" t="s">
        <v>53</v>
      </c>
      <c r="E117" s="66">
        <v>0.3</v>
      </c>
      <c r="F117" s="30" t="s">
        <v>251</v>
      </c>
      <c r="G117" s="30" t="s">
        <v>235</v>
      </c>
      <c r="H117" s="30" t="s">
        <v>53</v>
      </c>
      <c r="I117" s="30">
        <v>12</v>
      </c>
      <c r="J117" s="30">
        <v>12</v>
      </c>
      <c r="K117" s="30" t="s">
        <v>216</v>
      </c>
      <c r="L117" s="30"/>
    </row>
    <row r="118" spans="1:12" ht="33.75">
      <c r="A118" s="16" t="s">
        <v>145</v>
      </c>
      <c r="B118" s="30" t="s">
        <v>252</v>
      </c>
      <c r="C118" s="30" t="s">
        <v>32</v>
      </c>
      <c r="D118" s="30" t="s">
        <v>101</v>
      </c>
      <c r="E118" s="66">
        <v>0.2</v>
      </c>
      <c r="F118" s="30" t="s">
        <v>245</v>
      </c>
      <c r="G118" s="30" t="s">
        <v>235</v>
      </c>
      <c r="H118" s="30" t="s">
        <v>101</v>
      </c>
      <c r="I118" s="30">
        <v>10</v>
      </c>
      <c r="J118" s="30">
        <v>10</v>
      </c>
      <c r="K118" s="30" t="s">
        <v>216</v>
      </c>
      <c r="L118" s="30"/>
    </row>
    <row r="119" spans="1:12" ht="22.5">
      <c r="A119" s="62" t="s">
        <v>253</v>
      </c>
      <c r="B119" s="63" t="s">
        <v>254</v>
      </c>
      <c r="C119" s="63" t="s">
        <v>32</v>
      </c>
      <c r="D119" s="63"/>
      <c r="E119" s="64">
        <v>4.5</v>
      </c>
      <c r="F119" s="30" t="s">
        <v>255</v>
      </c>
      <c r="G119" s="30" t="s">
        <v>125</v>
      </c>
      <c r="H119" s="30"/>
      <c r="I119" s="30"/>
      <c r="J119" s="30"/>
      <c r="K119" s="30"/>
      <c r="L119" s="30"/>
    </row>
    <row r="120" spans="1:12" ht="33.75">
      <c r="A120" s="16" t="s">
        <v>45</v>
      </c>
      <c r="B120" s="60" t="s">
        <v>256</v>
      </c>
      <c r="C120" s="60" t="s">
        <v>32</v>
      </c>
      <c r="D120" s="60" t="s">
        <v>20</v>
      </c>
      <c r="E120" s="60">
        <v>3</v>
      </c>
      <c r="F120" s="60" t="s">
        <v>257</v>
      </c>
      <c r="G120" s="60" t="s">
        <v>125</v>
      </c>
      <c r="H120" s="60" t="s">
        <v>20</v>
      </c>
      <c r="I120" s="60">
        <v>100</v>
      </c>
      <c r="J120" s="60">
        <v>100</v>
      </c>
      <c r="K120" s="30" t="s">
        <v>216</v>
      </c>
      <c r="L120" s="34"/>
    </row>
    <row r="121" spans="1:12" ht="33.75">
      <c r="A121" s="16" t="s">
        <v>48</v>
      </c>
      <c r="B121" s="67" t="s">
        <v>256</v>
      </c>
      <c r="C121" s="67" t="s">
        <v>32</v>
      </c>
      <c r="D121" s="67" t="s">
        <v>53</v>
      </c>
      <c r="E121" s="67">
        <v>1.5</v>
      </c>
      <c r="F121" s="60" t="s">
        <v>258</v>
      </c>
      <c r="G121" s="68" t="s">
        <v>125</v>
      </c>
      <c r="H121" s="67" t="s">
        <v>53</v>
      </c>
      <c r="I121" s="67">
        <v>50</v>
      </c>
      <c r="J121" s="67">
        <v>50</v>
      </c>
      <c r="K121" s="30" t="s">
        <v>216</v>
      </c>
      <c r="L121" s="34"/>
    </row>
    <row r="122" spans="1:12">
      <c r="A122" s="62" t="s">
        <v>97</v>
      </c>
      <c r="B122" s="63" t="s">
        <v>259</v>
      </c>
      <c r="C122" s="63"/>
      <c r="D122" s="63"/>
      <c r="E122" s="64">
        <f>E123+E180+E182</f>
        <v>60.597999999999999</v>
      </c>
      <c r="F122" s="63"/>
      <c r="G122" s="63"/>
      <c r="H122" s="63"/>
      <c r="I122" s="63"/>
      <c r="J122" s="63"/>
      <c r="K122" s="63"/>
      <c r="L122" s="63"/>
    </row>
    <row r="123" spans="1:12">
      <c r="A123" s="62" t="s">
        <v>16</v>
      </c>
      <c r="B123" s="63" t="s">
        <v>260</v>
      </c>
      <c r="C123" s="30"/>
      <c r="D123" s="30"/>
      <c r="E123" s="64">
        <f>E124+E137+E140+E143+E149+E150</f>
        <v>47.727999999999994</v>
      </c>
      <c r="F123" s="30"/>
      <c r="G123" s="30"/>
      <c r="H123" s="30"/>
      <c r="I123" s="30"/>
      <c r="J123" s="30"/>
      <c r="K123" s="30"/>
      <c r="L123" s="30"/>
    </row>
    <row r="124" spans="1:12" ht="22.5">
      <c r="A124" s="62" t="s">
        <v>66</v>
      </c>
      <c r="B124" s="63" t="s">
        <v>261</v>
      </c>
      <c r="C124" s="63" t="s">
        <v>32</v>
      </c>
      <c r="D124" s="63"/>
      <c r="E124" s="64">
        <f>E125+E131</f>
        <v>12.84</v>
      </c>
      <c r="F124" s="30"/>
      <c r="G124" s="30" t="s">
        <v>125</v>
      </c>
      <c r="H124" s="30"/>
      <c r="I124" s="30"/>
      <c r="J124" s="30"/>
      <c r="K124" s="30" t="s">
        <v>262</v>
      </c>
      <c r="L124" s="69"/>
    </row>
    <row r="125" spans="1:12">
      <c r="A125" s="70" t="s">
        <v>45</v>
      </c>
      <c r="B125" s="58" t="s">
        <v>263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4"/>
    </row>
    <row r="126" spans="1:12" ht="22.5">
      <c r="A126" s="71" t="s">
        <v>264</v>
      </c>
      <c r="B126" s="36" t="s">
        <v>265</v>
      </c>
      <c r="C126" s="36" t="s">
        <v>32</v>
      </c>
      <c r="D126" s="36" t="s">
        <v>20</v>
      </c>
      <c r="E126" s="36">
        <v>1.58</v>
      </c>
      <c r="F126" s="36" t="s">
        <v>266</v>
      </c>
      <c r="G126" s="36" t="s">
        <v>125</v>
      </c>
      <c r="H126" s="36" t="s">
        <v>20</v>
      </c>
      <c r="I126" s="36">
        <v>161</v>
      </c>
      <c r="J126" s="36">
        <v>161</v>
      </c>
      <c r="K126" s="36" t="s">
        <v>267</v>
      </c>
      <c r="L126" s="34"/>
    </row>
    <row r="127" spans="1:12" ht="22.5">
      <c r="A127" s="71" t="s">
        <v>268</v>
      </c>
      <c r="B127" s="36" t="s">
        <v>269</v>
      </c>
      <c r="C127" s="36" t="s">
        <v>32</v>
      </c>
      <c r="D127" s="36" t="s">
        <v>43</v>
      </c>
      <c r="E127" s="36">
        <v>4.49</v>
      </c>
      <c r="F127" s="72" t="s">
        <v>270</v>
      </c>
      <c r="G127" s="36" t="s">
        <v>125</v>
      </c>
      <c r="H127" s="36" t="s">
        <v>43</v>
      </c>
      <c r="I127" s="36">
        <v>141</v>
      </c>
      <c r="J127" s="36">
        <v>141</v>
      </c>
      <c r="K127" s="36" t="s">
        <v>271</v>
      </c>
      <c r="L127" s="34"/>
    </row>
    <row r="128" spans="1:12" ht="22.5">
      <c r="A128" s="71" t="s">
        <v>272</v>
      </c>
      <c r="B128" s="36" t="s">
        <v>273</v>
      </c>
      <c r="C128" s="36" t="s">
        <v>32</v>
      </c>
      <c r="D128" s="36" t="s">
        <v>74</v>
      </c>
      <c r="E128" s="36">
        <v>1.454</v>
      </c>
      <c r="F128" s="36" t="s">
        <v>274</v>
      </c>
      <c r="G128" s="36" t="s">
        <v>125</v>
      </c>
      <c r="H128" s="36" t="s">
        <v>74</v>
      </c>
      <c r="I128" s="36">
        <v>54</v>
      </c>
      <c r="J128" s="36">
        <v>54</v>
      </c>
      <c r="K128" s="36" t="s">
        <v>275</v>
      </c>
      <c r="L128" s="34"/>
    </row>
    <row r="129" spans="1:12" ht="22.5">
      <c r="A129" s="71" t="s">
        <v>276</v>
      </c>
      <c r="B129" s="36" t="s">
        <v>277</v>
      </c>
      <c r="C129" s="30" t="s">
        <v>32</v>
      </c>
      <c r="D129" s="37" t="s">
        <v>39</v>
      </c>
      <c r="E129" s="37">
        <v>0.94</v>
      </c>
      <c r="F129" s="30" t="s">
        <v>278</v>
      </c>
      <c r="G129" s="37" t="s">
        <v>125</v>
      </c>
      <c r="H129" s="37" t="s">
        <v>39</v>
      </c>
      <c r="I129" s="37">
        <v>99</v>
      </c>
      <c r="J129" s="37">
        <v>99</v>
      </c>
      <c r="K129" s="30" t="s">
        <v>279</v>
      </c>
      <c r="L129" s="34"/>
    </row>
    <row r="130" spans="1:12" ht="22.5">
      <c r="A130" s="71" t="s">
        <v>280</v>
      </c>
      <c r="B130" s="36" t="s">
        <v>281</v>
      </c>
      <c r="C130" s="36" t="s">
        <v>32</v>
      </c>
      <c r="D130" s="35" t="s">
        <v>138</v>
      </c>
      <c r="E130" s="35">
        <v>2.14</v>
      </c>
      <c r="F130" s="36" t="s">
        <v>282</v>
      </c>
      <c r="G130" s="36" t="s">
        <v>125</v>
      </c>
      <c r="H130" s="35" t="s">
        <v>138</v>
      </c>
      <c r="I130" s="35">
        <v>67</v>
      </c>
      <c r="J130" s="35">
        <v>67</v>
      </c>
      <c r="K130" s="36" t="s">
        <v>283</v>
      </c>
      <c r="L130" s="34"/>
    </row>
    <row r="131" spans="1:12" ht="22.5">
      <c r="A131" s="73" t="s">
        <v>284</v>
      </c>
      <c r="B131" s="36" t="s">
        <v>285</v>
      </c>
      <c r="C131" s="36" t="s">
        <v>32</v>
      </c>
      <c r="D131" s="35" t="s">
        <v>49</v>
      </c>
      <c r="E131" s="35">
        <v>12.84</v>
      </c>
      <c r="F131" s="36" t="s">
        <v>286</v>
      </c>
      <c r="G131" s="35" t="s">
        <v>125</v>
      </c>
      <c r="H131" s="35" t="s">
        <v>49</v>
      </c>
      <c r="I131" s="35">
        <v>520</v>
      </c>
      <c r="J131" s="35">
        <v>520</v>
      </c>
      <c r="K131" s="36" t="s">
        <v>287</v>
      </c>
      <c r="L131" s="34"/>
    </row>
    <row r="132" spans="1:12" ht="22.5">
      <c r="A132" s="73" t="s">
        <v>288</v>
      </c>
      <c r="B132" s="36" t="s">
        <v>289</v>
      </c>
      <c r="C132" s="30" t="s">
        <v>32</v>
      </c>
      <c r="D132" s="37" t="s">
        <v>91</v>
      </c>
      <c r="E132" s="37">
        <v>0.70199999999999996</v>
      </c>
      <c r="F132" s="30" t="s">
        <v>290</v>
      </c>
      <c r="G132" s="37" t="s">
        <v>125</v>
      </c>
      <c r="H132" s="37" t="s">
        <v>91</v>
      </c>
      <c r="I132" s="37">
        <v>87</v>
      </c>
      <c r="J132" s="37">
        <v>87</v>
      </c>
      <c r="K132" s="30" t="s">
        <v>291</v>
      </c>
      <c r="L132" s="34"/>
    </row>
    <row r="133" spans="1:12" ht="22.5">
      <c r="A133" s="73" t="s">
        <v>292</v>
      </c>
      <c r="B133" s="36" t="s">
        <v>293</v>
      </c>
      <c r="C133" s="36" t="s">
        <v>32</v>
      </c>
      <c r="D133" s="35" t="s">
        <v>53</v>
      </c>
      <c r="E133" s="35">
        <v>6.52</v>
      </c>
      <c r="F133" s="36" t="s">
        <v>294</v>
      </c>
      <c r="G133" s="35" t="s">
        <v>125</v>
      </c>
      <c r="H133" s="35" t="s">
        <v>53</v>
      </c>
      <c r="I133" s="35">
        <v>436</v>
      </c>
      <c r="J133" s="35">
        <v>436</v>
      </c>
      <c r="K133" s="36" t="s">
        <v>295</v>
      </c>
      <c r="L133" s="34"/>
    </row>
    <row r="134" spans="1:12" ht="22.5">
      <c r="A134" s="73" t="s">
        <v>296</v>
      </c>
      <c r="B134" s="36" t="s">
        <v>297</v>
      </c>
      <c r="C134" s="36" t="s">
        <v>32</v>
      </c>
      <c r="D134" s="36" t="s">
        <v>101</v>
      </c>
      <c r="E134" s="36">
        <v>2.1549999999999998</v>
      </c>
      <c r="F134" s="36" t="s">
        <v>298</v>
      </c>
      <c r="G134" s="36" t="s">
        <v>125</v>
      </c>
      <c r="H134" s="36" t="s">
        <v>101</v>
      </c>
      <c r="I134" s="36">
        <v>120</v>
      </c>
      <c r="J134" s="36">
        <v>120</v>
      </c>
      <c r="K134" s="36" t="s">
        <v>299</v>
      </c>
      <c r="L134" s="34"/>
    </row>
    <row r="135" spans="1:12">
      <c r="A135" s="70" t="s">
        <v>48</v>
      </c>
      <c r="B135" s="58" t="s">
        <v>300</v>
      </c>
      <c r="C135" s="35"/>
      <c r="D135" s="35"/>
      <c r="E135" s="35"/>
      <c r="F135" s="35"/>
      <c r="G135" s="35"/>
      <c r="H135" s="35"/>
      <c r="I135" s="35"/>
      <c r="J135" s="35"/>
      <c r="K135" s="35"/>
      <c r="L135" s="34"/>
    </row>
    <row r="136" spans="1:12" ht="22.5">
      <c r="A136" s="71" t="s">
        <v>264</v>
      </c>
      <c r="B136" s="36" t="s">
        <v>300</v>
      </c>
      <c r="C136" s="36" t="s">
        <v>32</v>
      </c>
      <c r="D136" s="36" t="s">
        <v>20</v>
      </c>
      <c r="E136" s="36">
        <v>17.371500000000001</v>
      </c>
      <c r="F136" s="36" t="s">
        <v>301</v>
      </c>
      <c r="G136" s="36" t="s">
        <v>125</v>
      </c>
      <c r="H136" s="36" t="s">
        <v>20</v>
      </c>
      <c r="I136" s="36">
        <v>308</v>
      </c>
      <c r="J136" s="36">
        <v>308</v>
      </c>
      <c r="K136" s="36" t="s">
        <v>302</v>
      </c>
      <c r="L136" s="34"/>
    </row>
    <row r="137" spans="1:12" ht="22.5">
      <c r="A137" s="71" t="s">
        <v>268</v>
      </c>
      <c r="B137" s="36" t="s">
        <v>300</v>
      </c>
      <c r="C137" s="36" t="s">
        <v>32</v>
      </c>
      <c r="D137" s="36" t="s">
        <v>43</v>
      </c>
      <c r="E137" s="36">
        <v>2.7250000000000001</v>
      </c>
      <c r="F137" s="72" t="s">
        <v>303</v>
      </c>
      <c r="G137" s="36" t="s">
        <v>125</v>
      </c>
      <c r="H137" s="36" t="s">
        <v>43</v>
      </c>
      <c r="I137" s="36">
        <v>77</v>
      </c>
      <c r="J137" s="36">
        <v>77</v>
      </c>
      <c r="K137" s="36" t="s">
        <v>304</v>
      </c>
      <c r="L137" s="34"/>
    </row>
    <row r="138" spans="1:12" ht="22.5">
      <c r="A138" s="71" t="s">
        <v>272</v>
      </c>
      <c r="B138" s="36" t="s">
        <v>300</v>
      </c>
      <c r="C138" s="36" t="s">
        <v>32</v>
      </c>
      <c r="D138" s="36" t="s">
        <v>74</v>
      </c>
      <c r="E138" s="36">
        <v>4.7489999999999997</v>
      </c>
      <c r="F138" s="36" t="s">
        <v>305</v>
      </c>
      <c r="G138" s="36" t="s">
        <v>125</v>
      </c>
      <c r="H138" s="36" t="s">
        <v>74</v>
      </c>
      <c r="I138" s="36">
        <v>56</v>
      </c>
      <c r="J138" s="36">
        <v>56</v>
      </c>
      <c r="K138" s="36" t="s">
        <v>306</v>
      </c>
      <c r="L138" s="34"/>
    </row>
    <row r="139" spans="1:12" ht="22.5">
      <c r="A139" s="71" t="s">
        <v>276</v>
      </c>
      <c r="B139" s="36" t="s">
        <v>300</v>
      </c>
      <c r="C139" s="30" t="s">
        <v>32</v>
      </c>
      <c r="D139" s="37" t="s">
        <v>39</v>
      </c>
      <c r="E139" s="37">
        <v>4.7649999999999997</v>
      </c>
      <c r="F139" s="30" t="s">
        <v>307</v>
      </c>
      <c r="G139" s="37" t="s">
        <v>125</v>
      </c>
      <c r="H139" s="37" t="s">
        <v>39</v>
      </c>
      <c r="I139" s="37">
        <v>105</v>
      </c>
      <c r="J139" s="37">
        <v>105</v>
      </c>
      <c r="K139" s="30" t="s">
        <v>308</v>
      </c>
      <c r="L139" s="34"/>
    </row>
    <row r="140" spans="1:12" ht="22.5">
      <c r="A140" s="71" t="s">
        <v>280</v>
      </c>
      <c r="B140" s="36" t="s">
        <v>300</v>
      </c>
      <c r="C140" s="36" t="s">
        <v>32</v>
      </c>
      <c r="D140" s="36" t="s">
        <v>101</v>
      </c>
      <c r="E140" s="36">
        <v>8.7929999999999993</v>
      </c>
      <c r="F140" s="36" t="s">
        <v>309</v>
      </c>
      <c r="G140" s="36" t="s">
        <v>125</v>
      </c>
      <c r="H140" s="36" t="s">
        <v>101</v>
      </c>
      <c r="I140" s="36">
        <v>171</v>
      </c>
      <c r="J140" s="36">
        <v>171</v>
      </c>
      <c r="K140" s="36" t="s">
        <v>310</v>
      </c>
      <c r="L140" s="34"/>
    </row>
    <row r="141" spans="1:12" ht="22.5">
      <c r="A141" s="73" t="s">
        <v>284</v>
      </c>
      <c r="B141" s="36" t="s">
        <v>300</v>
      </c>
      <c r="C141" s="36" t="s">
        <v>32</v>
      </c>
      <c r="D141" s="35" t="s">
        <v>138</v>
      </c>
      <c r="E141" s="35">
        <v>4.5824999999999996</v>
      </c>
      <c r="F141" s="36" t="s">
        <v>311</v>
      </c>
      <c r="G141" s="36" t="s">
        <v>125</v>
      </c>
      <c r="H141" s="35" t="s">
        <v>138</v>
      </c>
      <c r="I141" s="35">
        <v>62</v>
      </c>
      <c r="J141" s="35">
        <v>62</v>
      </c>
      <c r="K141" s="36" t="s">
        <v>312</v>
      </c>
      <c r="L141" s="34"/>
    </row>
    <row r="142" spans="1:12" ht="22.5">
      <c r="A142" s="73" t="s">
        <v>288</v>
      </c>
      <c r="B142" s="36" t="s">
        <v>300</v>
      </c>
      <c r="C142" s="36" t="s">
        <v>32</v>
      </c>
      <c r="D142" s="35" t="s">
        <v>49</v>
      </c>
      <c r="E142" s="35">
        <v>2.7</v>
      </c>
      <c r="F142" s="36" t="s">
        <v>313</v>
      </c>
      <c r="G142" s="35" t="s">
        <v>125</v>
      </c>
      <c r="H142" s="35" t="s">
        <v>49</v>
      </c>
      <c r="I142" s="35">
        <v>520</v>
      </c>
      <c r="J142" s="35">
        <v>520</v>
      </c>
      <c r="K142" s="36" t="s">
        <v>314</v>
      </c>
      <c r="L142" s="34"/>
    </row>
    <row r="143" spans="1:12" ht="22.5">
      <c r="A143" s="73" t="s">
        <v>292</v>
      </c>
      <c r="B143" s="36" t="s">
        <v>300</v>
      </c>
      <c r="C143" s="30" t="s">
        <v>32</v>
      </c>
      <c r="D143" s="37" t="s">
        <v>91</v>
      </c>
      <c r="E143" s="37">
        <v>10.635</v>
      </c>
      <c r="F143" s="30" t="s">
        <v>315</v>
      </c>
      <c r="G143" s="37" t="s">
        <v>125</v>
      </c>
      <c r="H143" s="37" t="s">
        <v>91</v>
      </c>
      <c r="I143" s="37">
        <v>87</v>
      </c>
      <c r="J143" s="37">
        <v>87</v>
      </c>
      <c r="K143" s="30" t="s">
        <v>316</v>
      </c>
      <c r="L143" s="34"/>
    </row>
    <row r="144" spans="1:12" ht="22.5">
      <c r="A144" s="73" t="s">
        <v>296</v>
      </c>
      <c r="B144" s="36" t="s">
        <v>300</v>
      </c>
      <c r="C144" s="36" t="s">
        <v>32</v>
      </c>
      <c r="D144" s="35" t="s">
        <v>53</v>
      </c>
      <c r="E144" s="35">
        <v>9.1649999999999991</v>
      </c>
      <c r="F144" s="36" t="s">
        <v>317</v>
      </c>
      <c r="G144" s="35" t="s">
        <v>125</v>
      </c>
      <c r="H144" s="35" t="s">
        <v>53</v>
      </c>
      <c r="I144" s="35">
        <v>312</v>
      </c>
      <c r="J144" s="35">
        <v>312</v>
      </c>
      <c r="K144" s="36" t="s">
        <v>318</v>
      </c>
      <c r="L144" s="34"/>
    </row>
    <row r="145" spans="1:12">
      <c r="A145" s="70" t="s">
        <v>52</v>
      </c>
      <c r="B145" s="58" t="s">
        <v>319</v>
      </c>
      <c r="C145" s="35"/>
      <c r="D145" s="35"/>
      <c r="E145" s="35"/>
      <c r="F145" s="35"/>
      <c r="G145" s="35"/>
      <c r="H145" s="35"/>
      <c r="I145" s="35"/>
      <c r="J145" s="35"/>
      <c r="K145" s="35"/>
      <c r="L145" s="34"/>
    </row>
    <row r="146" spans="1:12" ht="22.5">
      <c r="A146" s="71" t="s">
        <v>264</v>
      </c>
      <c r="B146" s="35" t="s">
        <v>320</v>
      </c>
      <c r="C146" s="36" t="s">
        <v>32</v>
      </c>
      <c r="D146" s="36" t="s">
        <v>20</v>
      </c>
      <c r="E146" s="36">
        <v>11.5845</v>
      </c>
      <c r="F146" s="36" t="s">
        <v>321</v>
      </c>
      <c r="G146" s="36" t="s">
        <v>125</v>
      </c>
      <c r="H146" s="36" t="s">
        <v>20</v>
      </c>
      <c r="I146" s="36">
        <v>214</v>
      </c>
      <c r="J146" s="36">
        <v>214</v>
      </c>
      <c r="K146" s="36" t="s">
        <v>322</v>
      </c>
      <c r="L146" s="34"/>
    </row>
    <row r="147" spans="1:12" ht="22.5">
      <c r="A147" s="71" t="s">
        <v>268</v>
      </c>
      <c r="B147" s="35" t="s">
        <v>320</v>
      </c>
      <c r="C147" s="36"/>
      <c r="D147" s="36" t="s">
        <v>43</v>
      </c>
      <c r="E147" s="36">
        <v>5.8</v>
      </c>
      <c r="F147" s="72" t="s">
        <v>323</v>
      </c>
      <c r="G147" s="36" t="s">
        <v>125</v>
      </c>
      <c r="H147" s="36" t="s">
        <v>43</v>
      </c>
      <c r="I147" s="36">
        <v>140</v>
      </c>
      <c r="J147" s="36">
        <v>140</v>
      </c>
      <c r="K147" s="36" t="s">
        <v>324</v>
      </c>
      <c r="L147" s="34"/>
    </row>
    <row r="148" spans="1:12" ht="22.5">
      <c r="A148" s="71" t="s">
        <v>272</v>
      </c>
      <c r="B148" s="35" t="s">
        <v>320</v>
      </c>
      <c r="C148" s="36" t="s">
        <v>32</v>
      </c>
      <c r="D148" s="36" t="s">
        <v>74</v>
      </c>
      <c r="E148" s="36">
        <v>2.8845000000000001</v>
      </c>
      <c r="F148" s="36" t="s">
        <v>325</v>
      </c>
      <c r="G148" s="36" t="s">
        <v>125</v>
      </c>
      <c r="H148" s="36" t="s">
        <v>74</v>
      </c>
      <c r="I148" s="36">
        <v>56</v>
      </c>
      <c r="J148" s="36">
        <v>56</v>
      </c>
      <c r="K148" s="36" t="s">
        <v>326</v>
      </c>
      <c r="L148" s="34"/>
    </row>
    <row r="149" spans="1:12" ht="22.5">
      <c r="A149" s="71" t="s">
        <v>276</v>
      </c>
      <c r="B149" s="35" t="s">
        <v>320</v>
      </c>
      <c r="C149" s="30" t="s">
        <v>32</v>
      </c>
      <c r="D149" s="37" t="s">
        <v>39</v>
      </c>
      <c r="E149" s="37">
        <v>5.5949999999999998</v>
      </c>
      <c r="F149" s="30" t="s">
        <v>327</v>
      </c>
      <c r="G149" s="37" t="s">
        <v>125</v>
      </c>
      <c r="H149" s="37" t="s">
        <v>39</v>
      </c>
      <c r="I149" s="37">
        <v>122</v>
      </c>
      <c r="J149" s="37">
        <v>122</v>
      </c>
      <c r="K149" s="30" t="s">
        <v>328</v>
      </c>
      <c r="L149" s="34"/>
    </row>
    <row r="150" spans="1:12" ht="22.5">
      <c r="A150" s="71" t="s">
        <v>280</v>
      </c>
      <c r="B150" s="35" t="s">
        <v>320</v>
      </c>
      <c r="C150" s="36" t="s">
        <v>32</v>
      </c>
      <c r="D150" s="36" t="s">
        <v>101</v>
      </c>
      <c r="E150" s="36">
        <v>7.14</v>
      </c>
      <c r="F150" s="36" t="s">
        <v>329</v>
      </c>
      <c r="G150" s="36" t="s">
        <v>125</v>
      </c>
      <c r="H150" s="36" t="s">
        <v>101</v>
      </c>
      <c r="I150" s="36">
        <v>197</v>
      </c>
      <c r="J150" s="36">
        <v>197</v>
      </c>
      <c r="K150" s="36" t="s">
        <v>330</v>
      </c>
      <c r="L150" s="34"/>
    </row>
    <row r="151" spans="1:12" ht="22.5">
      <c r="A151" s="73" t="s">
        <v>284</v>
      </c>
      <c r="B151" s="35" t="s">
        <v>320</v>
      </c>
      <c r="C151" s="36" t="s">
        <v>32</v>
      </c>
      <c r="D151" s="35" t="s">
        <v>138</v>
      </c>
      <c r="E151" s="35">
        <v>5.0999999999999996</v>
      </c>
      <c r="F151" s="36" t="s">
        <v>331</v>
      </c>
      <c r="G151" s="36" t="s">
        <v>125</v>
      </c>
      <c r="H151" s="35" t="s">
        <v>138</v>
      </c>
      <c r="I151" s="35">
        <v>80</v>
      </c>
      <c r="J151" s="35">
        <v>80</v>
      </c>
      <c r="K151" s="36" t="s">
        <v>332</v>
      </c>
      <c r="L151" s="34"/>
    </row>
    <row r="152" spans="1:12" ht="22.5">
      <c r="A152" s="73" t="s">
        <v>288</v>
      </c>
      <c r="B152" s="35" t="s">
        <v>320</v>
      </c>
      <c r="C152" s="36" t="s">
        <v>32</v>
      </c>
      <c r="D152" s="35" t="s">
        <v>49</v>
      </c>
      <c r="E152" s="35">
        <v>24.12</v>
      </c>
      <c r="F152" s="36" t="s">
        <v>333</v>
      </c>
      <c r="G152" s="35" t="s">
        <v>125</v>
      </c>
      <c r="H152" s="35" t="s">
        <v>49</v>
      </c>
      <c r="I152" s="35">
        <v>520</v>
      </c>
      <c r="J152" s="35">
        <v>520</v>
      </c>
      <c r="K152" s="36" t="s">
        <v>334</v>
      </c>
      <c r="L152" s="34"/>
    </row>
    <row r="153" spans="1:12" ht="22.5">
      <c r="A153" s="73" t="s">
        <v>292</v>
      </c>
      <c r="B153" s="35" t="s">
        <v>320</v>
      </c>
      <c r="C153" s="30" t="s">
        <v>32</v>
      </c>
      <c r="D153" s="37" t="s">
        <v>91</v>
      </c>
      <c r="E153" s="37">
        <v>4.1219999999999999</v>
      </c>
      <c r="F153" s="30" t="s">
        <v>335</v>
      </c>
      <c r="G153" s="37" t="s">
        <v>125</v>
      </c>
      <c r="H153" s="37" t="s">
        <v>91</v>
      </c>
      <c r="I153" s="37">
        <v>87</v>
      </c>
      <c r="J153" s="37">
        <v>87</v>
      </c>
      <c r="K153" s="30" t="s">
        <v>336</v>
      </c>
      <c r="L153" s="34"/>
    </row>
    <row r="154" spans="1:12" ht="22.5">
      <c r="A154" s="73" t="s">
        <v>296</v>
      </c>
      <c r="B154" s="35" t="s">
        <v>320</v>
      </c>
      <c r="C154" s="36" t="s">
        <v>32</v>
      </c>
      <c r="D154" s="35" t="s">
        <v>53</v>
      </c>
      <c r="E154" s="35">
        <v>24.65</v>
      </c>
      <c r="F154" s="36" t="s">
        <v>337</v>
      </c>
      <c r="G154" s="35" t="s">
        <v>125</v>
      </c>
      <c r="H154" s="35" t="s">
        <v>53</v>
      </c>
      <c r="I154" s="35">
        <v>465</v>
      </c>
      <c r="J154" s="35">
        <v>465</v>
      </c>
      <c r="K154" s="36" t="s">
        <v>338</v>
      </c>
      <c r="L154" s="34"/>
    </row>
    <row r="155" spans="1:12">
      <c r="A155" s="70" t="s">
        <v>56</v>
      </c>
      <c r="B155" s="58" t="s">
        <v>339</v>
      </c>
      <c r="C155" s="35"/>
      <c r="D155" s="35"/>
      <c r="E155" s="35"/>
      <c r="F155" s="35"/>
      <c r="G155" s="35"/>
      <c r="H155" s="35"/>
      <c r="I155" s="35"/>
      <c r="J155" s="35"/>
      <c r="K155" s="35"/>
      <c r="L155" s="34"/>
    </row>
    <row r="156" spans="1:12" ht="22.5">
      <c r="A156" s="71" t="s">
        <v>264</v>
      </c>
      <c r="B156" s="36" t="s">
        <v>340</v>
      </c>
      <c r="C156" s="36" t="s">
        <v>32</v>
      </c>
      <c r="D156" s="36" t="s">
        <v>20</v>
      </c>
      <c r="E156" s="36">
        <v>28.172000000000001</v>
      </c>
      <c r="F156" s="36" t="s">
        <v>341</v>
      </c>
      <c r="G156" s="36" t="s">
        <v>125</v>
      </c>
      <c r="H156" s="36" t="s">
        <v>20</v>
      </c>
      <c r="I156" s="36">
        <v>352</v>
      </c>
      <c r="J156" s="36">
        <v>352</v>
      </c>
      <c r="K156" s="36" t="s">
        <v>342</v>
      </c>
      <c r="L156" s="34"/>
    </row>
    <row r="157" spans="1:12" ht="22.5">
      <c r="A157" s="71" t="s">
        <v>268</v>
      </c>
      <c r="B157" s="36" t="s">
        <v>343</v>
      </c>
      <c r="C157" s="30" t="s">
        <v>32</v>
      </c>
      <c r="D157" s="37" t="s">
        <v>39</v>
      </c>
      <c r="E157" s="37">
        <v>4.7699999999999996</v>
      </c>
      <c r="F157" s="30" t="s">
        <v>344</v>
      </c>
      <c r="G157" s="37" t="s">
        <v>125</v>
      </c>
      <c r="H157" s="37" t="s">
        <v>39</v>
      </c>
      <c r="I157" s="37">
        <v>91</v>
      </c>
      <c r="J157" s="37">
        <v>91</v>
      </c>
      <c r="K157" s="30" t="s">
        <v>345</v>
      </c>
      <c r="L157" s="34"/>
    </row>
    <row r="158" spans="1:12">
      <c r="A158" s="74" t="s">
        <v>142</v>
      </c>
      <c r="B158" s="75" t="s">
        <v>346</v>
      </c>
      <c r="C158" s="30"/>
      <c r="D158" s="37"/>
      <c r="E158" s="37"/>
      <c r="F158" s="30"/>
      <c r="G158" s="37"/>
      <c r="H158" s="37"/>
      <c r="I158" s="37"/>
      <c r="J158" s="37"/>
      <c r="K158" s="30"/>
      <c r="L158" s="34"/>
    </row>
    <row r="159" spans="1:12" ht="22.5">
      <c r="A159" s="71" t="s">
        <v>264</v>
      </c>
      <c r="B159" s="36" t="s">
        <v>346</v>
      </c>
      <c r="C159" s="36" t="s">
        <v>32</v>
      </c>
      <c r="D159" s="36" t="s">
        <v>74</v>
      </c>
      <c r="E159" s="36">
        <v>3</v>
      </c>
      <c r="F159" s="36" t="s">
        <v>347</v>
      </c>
      <c r="G159" s="36" t="s">
        <v>125</v>
      </c>
      <c r="H159" s="36" t="s">
        <v>74</v>
      </c>
      <c r="I159" s="36">
        <v>104</v>
      </c>
      <c r="J159" s="36">
        <v>56</v>
      </c>
      <c r="K159" s="36" t="s">
        <v>348</v>
      </c>
      <c r="L159" s="34"/>
    </row>
    <row r="160" spans="1:12">
      <c r="A160" s="71" t="s">
        <v>268</v>
      </c>
      <c r="B160" s="36" t="s">
        <v>346</v>
      </c>
      <c r="C160" s="30" t="s">
        <v>32</v>
      </c>
      <c r="D160" s="37" t="s">
        <v>39</v>
      </c>
      <c r="E160" s="36">
        <v>4.9580000000000002</v>
      </c>
      <c r="F160" s="30" t="s">
        <v>349</v>
      </c>
      <c r="G160" s="36" t="s">
        <v>125</v>
      </c>
      <c r="H160" s="37" t="s">
        <v>39</v>
      </c>
      <c r="I160" s="36" t="s">
        <v>350</v>
      </c>
      <c r="J160" s="36" t="s">
        <v>351</v>
      </c>
      <c r="K160" s="30" t="s">
        <v>352</v>
      </c>
      <c r="L160" s="34"/>
    </row>
    <row r="161" spans="1:12">
      <c r="A161" s="71" t="s">
        <v>272</v>
      </c>
      <c r="B161" s="36" t="s">
        <v>346</v>
      </c>
      <c r="C161" s="36" t="s">
        <v>32</v>
      </c>
      <c r="D161" s="36" t="s">
        <v>101</v>
      </c>
      <c r="E161" s="36">
        <v>2.96</v>
      </c>
      <c r="F161" s="36" t="s">
        <v>353</v>
      </c>
      <c r="G161" s="36" t="s">
        <v>125</v>
      </c>
      <c r="H161" s="36" t="s">
        <v>101</v>
      </c>
      <c r="I161" s="36">
        <v>80</v>
      </c>
      <c r="J161" s="36">
        <v>45</v>
      </c>
      <c r="K161" s="36"/>
      <c r="L161" s="34"/>
    </row>
    <row r="162" spans="1:12">
      <c r="A162" s="71" t="s">
        <v>276</v>
      </c>
      <c r="B162" s="30" t="s">
        <v>346</v>
      </c>
      <c r="C162" s="35" t="s">
        <v>32</v>
      </c>
      <c r="D162" s="35" t="s">
        <v>138</v>
      </c>
      <c r="E162" s="30">
        <v>4.6820000000000004</v>
      </c>
      <c r="F162" s="36" t="s">
        <v>354</v>
      </c>
      <c r="G162" s="30" t="s">
        <v>125</v>
      </c>
      <c r="H162" s="35" t="s">
        <v>138</v>
      </c>
      <c r="I162" s="35">
        <v>53</v>
      </c>
      <c r="J162" s="35">
        <v>32</v>
      </c>
      <c r="K162" s="36" t="s">
        <v>355</v>
      </c>
      <c r="L162" s="34"/>
    </row>
    <row r="163" spans="1:12" ht="22.5">
      <c r="A163" s="71" t="s">
        <v>280</v>
      </c>
      <c r="B163" s="35" t="s">
        <v>356</v>
      </c>
      <c r="C163" s="36" t="s">
        <v>32</v>
      </c>
      <c r="D163" s="35" t="s">
        <v>49</v>
      </c>
      <c r="E163" s="35">
        <v>24.4</v>
      </c>
      <c r="F163" s="36" t="s">
        <v>357</v>
      </c>
      <c r="G163" s="35" t="s">
        <v>125</v>
      </c>
      <c r="H163" s="35" t="s">
        <v>49</v>
      </c>
      <c r="I163" s="35">
        <v>49</v>
      </c>
      <c r="J163" s="35">
        <v>33</v>
      </c>
      <c r="K163" s="35" t="s">
        <v>352</v>
      </c>
      <c r="L163" s="34"/>
    </row>
    <row r="164" spans="1:12">
      <c r="A164" s="73" t="s">
        <v>284</v>
      </c>
      <c r="B164" s="37" t="s">
        <v>356</v>
      </c>
      <c r="C164" s="37" t="s">
        <v>32</v>
      </c>
      <c r="D164" s="37" t="s">
        <v>91</v>
      </c>
      <c r="E164" s="37">
        <v>4</v>
      </c>
      <c r="F164" s="37" t="s">
        <v>358</v>
      </c>
      <c r="G164" s="37" t="s">
        <v>125</v>
      </c>
      <c r="H164" s="37" t="s">
        <v>91</v>
      </c>
      <c r="I164" s="37">
        <v>45</v>
      </c>
      <c r="J164" s="37">
        <v>33</v>
      </c>
      <c r="K164" s="37" t="s">
        <v>359</v>
      </c>
      <c r="L164" s="34"/>
    </row>
    <row r="165" spans="1:12" ht="22.5">
      <c r="A165" s="73" t="s">
        <v>288</v>
      </c>
      <c r="B165" s="36" t="s">
        <v>346</v>
      </c>
      <c r="C165" s="36" t="s">
        <v>32</v>
      </c>
      <c r="D165" s="36" t="s">
        <v>20</v>
      </c>
      <c r="E165" s="36">
        <v>4</v>
      </c>
      <c r="F165" s="36" t="s">
        <v>360</v>
      </c>
      <c r="G165" s="36" t="s">
        <v>125</v>
      </c>
      <c r="H165" s="36" t="s">
        <v>20</v>
      </c>
      <c r="I165" s="36">
        <v>803</v>
      </c>
      <c r="J165" s="36">
        <v>612</v>
      </c>
      <c r="K165" s="36" t="s">
        <v>361</v>
      </c>
      <c r="L165" s="34"/>
    </row>
    <row r="166" spans="1:12" ht="22.5">
      <c r="A166" s="73" t="s">
        <v>292</v>
      </c>
      <c r="B166" s="36" t="s">
        <v>346</v>
      </c>
      <c r="C166" s="36" t="s">
        <v>32</v>
      </c>
      <c r="D166" s="36" t="s">
        <v>43</v>
      </c>
      <c r="E166" s="36">
        <v>4</v>
      </c>
      <c r="F166" s="36" t="s">
        <v>362</v>
      </c>
      <c r="G166" s="36" t="s">
        <v>125</v>
      </c>
      <c r="H166" s="36" t="s">
        <v>43</v>
      </c>
      <c r="I166" s="36">
        <v>310</v>
      </c>
      <c r="J166" s="36">
        <v>310</v>
      </c>
      <c r="K166" s="36" t="s">
        <v>363</v>
      </c>
      <c r="L166" s="34"/>
    </row>
    <row r="167" spans="1:12">
      <c r="A167" s="76" t="s">
        <v>78</v>
      </c>
      <c r="B167" s="75" t="s">
        <v>364</v>
      </c>
      <c r="C167" s="36"/>
      <c r="D167" s="36"/>
      <c r="E167" s="36"/>
      <c r="F167" s="36"/>
      <c r="G167" s="36"/>
      <c r="H167" s="36"/>
      <c r="I167" s="36"/>
      <c r="J167" s="36"/>
      <c r="K167" s="36"/>
      <c r="L167" s="34"/>
    </row>
    <row r="168" spans="1:12">
      <c r="A168" s="77" t="s">
        <v>45</v>
      </c>
      <c r="B168" s="58" t="s">
        <v>365</v>
      </c>
      <c r="C168" s="35"/>
      <c r="D168" s="35"/>
      <c r="E168" s="35"/>
      <c r="F168" s="35"/>
      <c r="G168" s="35"/>
      <c r="H168" s="35"/>
      <c r="I168" s="35"/>
      <c r="J168" s="35"/>
      <c r="K168" s="35"/>
      <c r="L168" s="34"/>
    </row>
    <row r="169" spans="1:12" ht="22.5">
      <c r="A169" s="71" t="s">
        <v>264</v>
      </c>
      <c r="B169" s="36" t="s">
        <v>366</v>
      </c>
      <c r="C169" s="36" t="s">
        <v>32</v>
      </c>
      <c r="D169" s="36" t="s">
        <v>20</v>
      </c>
      <c r="E169" s="36">
        <v>43.6</v>
      </c>
      <c r="F169" s="36" t="s">
        <v>367</v>
      </c>
      <c r="G169" s="36" t="s">
        <v>125</v>
      </c>
      <c r="H169" s="36" t="s">
        <v>20</v>
      </c>
      <c r="I169" s="36">
        <v>421</v>
      </c>
      <c r="J169" s="36">
        <v>421</v>
      </c>
      <c r="K169" s="36" t="s">
        <v>368</v>
      </c>
      <c r="L169" s="34"/>
    </row>
    <row r="170" spans="1:12" ht="22.5">
      <c r="A170" s="71" t="s">
        <v>268</v>
      </c>
      <c r="B170" s="36" t="s">
        <v>366</v>
      </c>
      <c r="C170" s="36" t="s">
        <v>32</v>
      </c>
      <c r="D170" s="36" t="s">
        <v>43</v>
      </c>
      <c r="E170" s="36">
        <v>20.8</v>
      </c>
      <c r="F170" s="72" t="s">
        <v>369</v>
      </c>
      <c r="G170" s="36" t="s">
        <v>125</v>
      </c>
      <c r="H170" s="36" t="s">
        <v>43</v>
      </c>
      <c r="I170" s="36">
        <v>201</v>
      </c>
      <c r="J170" s="36">
        <v>201</v>
      </c>
      <c r="K170" s="36" t="s">
        <v>370</v>
      </c>
      <c r="L170" s="34"/>
    </row>
    <row r="171" spans="1:12" ht="22.5">
      <c r="A171" s="71" t="s">
        <v>272</v>
      </c>
      <c r="B171" s="36" t="s">
        <v>366</v>
      </c>
      <c r="C171" s="36" t="s">
        <v>32</v>
      </c>
      <c r="D171" s="36" t="s">
        <v>74</v>
      </c>
      <c r="E171" s="36">
        <v>1</v>
      </c>
      <c r="F171" s="36" t="s">
        <v>371</v>
      </c>
      <c r="G171" s="36" t="s">
        <v>125</v>
      </c>
      <c r="H171" s="36" t="s">
        <v>74</v>
      </c>
      <c r="I171" s="36">
        <v>22</v>
      </c>
      <c r="J171" s="36">
        <v>22</v>
      </c>
      <c r="K171" s="36" t="s">
        <v>372</v>
      </c>
      <c r="L171" s="34"/>
    </row>
    <row r="172" spans="1:12" ht="22.5">
      <c r="A172" s="71" t="s">
        <v>276</v>
      </c>
      <c r="B172" s="36" t="s">
        <v>366</v>
      </c>
      <c r="C172" s="30" t="s">
        <v>32</v>
      </c>
      <c r="D172" s="37" t="s">
        <v>39</v>
      </c>
      <c r="E172" s="37">
        <v>13.4</v>
      </c>
      <c r="F172" s="30" t="s">
        <v>373</v>
      </c>
      <c r="G172" s="37" t="s">
        <v>125</v>
      </c>
      <c r="H172" s="37" t="s">
        <v>39</v>
      </c>
      <c r="I172" s="37">
        <v>223</v>
      </c>
      <c r="J172" s="37">
        <v>223</v>
      </c>
      <c r="K172" s="30" t="s">
        <v>374</v>
      </c>
      <c r="L172" s="34"/>
    </row>
    <row r="173" spans="1:12" ht="22.5">
      <c r="A173" s="71" t="s">
        <v>280</v>
      </c>
      <c r="B173" s="36" t="s">
        <v>366</v>
      </c>
      <c r="C173" s="36" t="s">
        <v>32</v>
      </c>
      <c r="D173" s="36" t="s">
        <v>101</v>
      </c>
      <c r="E173" s="36">
        <v>29.4</v>
      </c>
      <c r="F173" s="36" t="s">
        <v>375</v>
      </c>
      <c r="G173" s="36" t="s">
        <v>125</v>
      </c>
      <c r="H173" s="36" t="s">
        <v>101</v>
      </c>
      <c r="I173" s="36">
        <v>228</v>
      </c>
      <c r="J173" s="36">
        <v>228</v>
      </c>
      <c r="K173" s="36" t="s">
        <v>376</v>
      </c>
      <c r="L173" s="34"/>
    </row>
    <row r="174" spans="1:12" ht="22.5">
      <c r="A174" s="73" t="s">
        <v>284</v>
      </c>
      <c r="B174" s="36" t="s">
        <v>366</v>
      </c>
      <c r="C174" s="36" t="s">
        <v>32</v>
      </c>
      <c r="D174" s="35" t="s">
        <v>138</v>
      </c>
      <c r="E174" s="35">
        <v>5</v>
      </c>
      <c r="F174" s="36" t="s">
        <v>377</v>
      </c>
      <c r="G174" s="36" t="s">
        <v>125</v>
      </c>
      <c r="H174" s="35" t="s">
        <v>138</v>
      </c>
      <c r="I174" s="35">
        <v>38</v>
      </c>
      <c r="J174" s="35">
        <v>38</v>
      </c>
      <c r="K174" s="36" t="s">
        <v>378</v>
      </c>
      <c r="L174" s="34"/>
    </row>
    <row r="175" spans="1:12" ht="22.5">
      <c r="A175" s="73" t="s">
        <v>288</v>
      </c>
      <c r="B175" s="35" t="s">
        <v>366</v>
      </c>
      <c r="C175" s="36" t="s">
        <v>32</v>
      </c>
      <c r="D175" s="35" t="s">
        <v>49</v>
      </c>
      <c r="E175" s="35">
        <v>31.4</v>
      </c>
      <c r="F175" s="36" t="s">
        <v>379</v>
      </c>
      <c r="G175" s="35" t="s">
        <v>125</v>
      </c>
      <c r="H175" s="35" t="s">
        <v>49</v>
      </c>
      <c r="I175" s="35">
        <v>520</v>
      </c>
      <c r="J175" s="35">
        <v>520</v>
      </c>
      <c r="K175" s="36" t="s">
        <v>380</v>
      </c>
      <c r="L175" s="34"/>
    </row>
    <row r="176" spans="1:12" ht="22.5">
      <c r="A176" s="73" t="s">
        <v>292</v>
      </c>
      <c r="B176" s="37" t="s">
        <v>366</v>
      </c>
      <c r="C176" s="30" t="s">
        <v>32</v>
      </c>
      <c r="D176" s="37" t="s">
        <v>91</v>
      </c>
      <c r="E176" s="37">
        <v>0.2</v>
      </c>
      <c r="F176" s="30" t="s">
        <v>381</v>
      </c>
      <c r="G176" s="37" t="s">
        <v>125</v>
      </c>
      <c r="H176" s="37" t="s">
        <v>91</v>
      </c>
      <c r="I176" s="37">
        <v>87</v>
      </c>
      <c r="J176" s="37">
        <v>87</v>
      </c>
      <c r="K176" s="30" t="s">
        <v>382</v>
      </c>
      <c r="L176" s="34"/>
    </row>
    <row r="177" spans="1:12" ht="22.5">
      <c r="A177" s="73" t="s">
        <v>296</v>
      </c>
      <c r="B177" s="35" t="s">
        <v>366</v>
      </c>
      <c r="C177" s="36" t="s">
        <v>32</v>
      </c>
      <c r="D177" s="35" t="s">
        <v>53</v>
      </c>
      <c r="E177" s="35">
        <v>42.4</v>
      </c>
      <c r="F177" s="36" t="s">
        <v>383</v>
      </c>
      <c r="G177" s="35" t="s">
        <v>125</v>
      </c>
      <c r="H177" s="35" t="s">
        <v>53</v>
      </c>
      <c r="I177" s="35">
        <v>438</v>
      </c>
      <c r="J177" s="35">
        <v>438</v>
      </c>
      <c r="K177" s="36" t="s">
        <v>384</v>
      </c>
      <c r="L177" s="34"/>
    </row>
    <row r="178" spans="1:12">
      <c r="A178" s="70" t="s">
        <v>48</v>
      </c>
      <c r="B178" s="58" t="s">
        <v>385</v>
      </c>
      <c r="C178" s="35"/>
      <c r="D178" s="35"/>
      <c r="E178" s="35"/>
      <c r="F178" s="35"/>
      <c r="G178" s="35"/>
      <c r="H178" s="35"/>
      <c r="I178" s="35"/>
      <c r="J178" s="35"/>
      <c r="K178" s="35"/>
      <c r="L178" s="34"/>
    </row>
    <row r="179" spans="1:12" ht="22.5">
      <c r="A179" s="71" t="s">
        <v>264</v>
      </c>
      <c r="B179" s="36" t="s">
        <v>386</v>
      </c>
      <c r="C179" s="36" t="s">
        <v>32</v>
      </c>
      <c r="D179" s="36" t="s">
        <v>20</v>
      </c>
      <c r="E179" s="36">
        <v>35.79</v>
      </c>
      <c r="F179" s="36" t="s">
        <v>387</v>
      </c>
      <c r="G179" s="36" t="s">
        <v>125</v>
      </c>
      <c r="H179" s="36" t="s">
        <v>20</v>
      </c>
      <c r="I179" s="36">
        <v>392</v>
      </c>
      <c r="J179" s="36">
        <v>392</v>
      </c>
      <c r="K179" s="36" t="s">
        <v>388</v>
      </c>
      <c r="L179" s="34"/>
    </row>
    <row r="180" spans="1:12" ht="22.5">
      <c r="A180" s="71" t="s">
        <v>268</v>
      </c>
      <c r="B180" s="36" t="s">
        <v>386</v>
      </c>
      <c r="C180" s="36" t="s">
        <v>32</v>
      </c>
      <c r="D180" s="36" t="s">
        <v>43</v>
      </c>
      <c r="E180" s="36">
        <v>5.49</v>
      </c>
      <c r="F180" s="72" t="s">
        <v>389</v>
      </c>
      <c r="G180" s="36" t="s">
        <v>125</v>
      </c>
      <c r="H180" s="36" t="s">
        <v>43</v>
      </c>
      <c r="I180" s="36">
        <v>66</v>
      </c>
      <c r="J180" s="36">
        <v>66</v>
      </c>
      <c r="K180" s="36" t="s">
        <v>390</v>
      </c>
      <c r="L180" s="34"/>
    </row>
    <row r="181" spans="1:12" ht="22.5">
      <c r="A181" s="71" t="s">
        <v>272</v>
      </c>
      <c r="B181" s="36" t="s">
        <v>386</v>
      </c>
      <c r="C181" s="36" t="s">
        <v>32</v>
      </c>
      <c r="D181" s="36" t="s">
        <v>74</v>
      </c>
      <c r="E181" s="36">
        <v>8.2200000000000006</v>
      </c>
      <c r="F181" s="36" t="s">
        <v>391</v>
      </c>
      <c r="G181" s="36" t="s">
        <v>125</v>
      </c>
      <c r="H181" s="36" t="s">
        <v>74</v>
      </c>
      <c r="I181" s="36">
        <v>68</v>
      </c>
      <c r="J181" s="36">
        <v>68</v>
      </c>
      <c r="K181" s="36" t="s">
        <v>392</v>
      </c>
      <c r="L181" s="34"/>
    </row>
    <row r="182" spans="1:12" ht="22.5">
      <c r="A182" s="71" t="s">
        <v>276</v>
      </c>
      <c r="B182" s="36" t="s">
        <v>386</v>
      </c>
      <c r="C182" s="30" t="s">
        <v>32</v>
      </c>
      <c r="D182" s="37" t="s">
        <v>39</v>
      </c>
      <c r="E182" s="37">
        <v>7.38</v>
      </c>
      <c r="F182" s="30" t="s">
        <v>393</v>
      </c>
      <c r="G182" s="37" t="s">
        <v>125</v>
      </c>
      <c r="H182" s="37" t="s">
        <v>39</v>
      </c>
      <c r="I182" s="37">
        <v>223</v>
      </c>
      <c r="J182" s="37">
        <v>186</v>
      </c>
      <c r="K182" s="30" t="s">
        <v>394</v>
      </c>
      <c r="L182" s="34"/>
    </row>
    <row r="183" spans="1:12" ht="22.5">
      <c r="A183" s="71" t="s">
        <v>280</v>
      </c>
      <c r="B183" s="36" t="s">
        <v>386</v>
      </c>
      <c r="C183" s="36" t="s">
        <v>32</v>
      </c>
      <c r="D183" s="36" t="s">
        <v>101</v>
      </c>
      <c r="E183" s="36">
        <v>2.4300000000000002</v>
      </c>
      <c r="F183" s="36" t="s">
        <v>395</v>
      </c>
      <c r="G183" s="36" t="s">
        <v>125</v>
      </c>
      <c r="H183" s="36" t="s">
        <v>101</v>
      </c>
      <c r="I183" s="36">
        <v>22</v>
      </c>
      <c r="J183" s="36">
        <v>22</v>
      </c>
      <c r="K183" s="36" t="s">
        <v>396</v>
      </c>
      <c r="L183" s="34"/>
    </row>
    <row r="184" spans="1:12" ht="22.5">
      <c r="A184" s="73" t="s">
        <v>284</v>
      </c>
      <c r="B184" s="36" t="s">
        <v>386</v>
      </c>
      <c r="C184" s="36" t="s">
        <v>32</v>
      </c>
      <c r="D184" s="35" t="s">
        <v>138</v>
      </c>
      <c r="E184" s="35">
        <v>7.86</v>
      </c>
      <c r="F184" s="36" t="s">
        <v>397</v>
      </c>
      <c r="G184" s="36" t="s">
        <v>125</v>
      </c>
      <c r="H184" s="35" t="s">
        <v>138</v>
      </c>
      <c r="I184" s="35">
        <v>51</v>
      </c>
      <c r="J184" s="35">
        <v>51</v>
      </c>
      <c r="K184" s="36" t="s">
        <v>398</v>
      </c>
      <c r="L184" s="34"/>
    </row>
    <row r="185" spans="1:12" ht="22.5">
      <c r="A185" s="73" t="s">
        <v>288</v>
      </c>
      <c r="B185" s="35" t="s">
        <v>386</v>
      </c>
      <c r="C185" s="36" t="s">
        <v>32</v>
      </c>
      <c r="D185" s="35" t="s">
        <v>49</v>
      </c>
      <c r="E185" s="35">
        <v>8.94</v>
      </c>
      <c r="F185" s="36" t="s">
        <v>399</v>
      </c>
      <c r="G185" s="35" t="s">
        <v>125</v>
      </c>
      <c r="H185" s="35" t="s">
        <v>49</v>
      </c>
      <c r="I185" s="35">
        <v>520</v>
      </c>
      <c r="J185" s="35">
        <v>520</v>
      </c>
      <c r="K185" s="36" t="s">
        <v>400</v>
      </c>
      <c r="L185" s="34"/>
    </row>
    <row r="186" spans="1:12" ht="22.5">
      <c r="A186" s="73" t="s">
        <v>292</v>
      </c>
      <c r="B186" s="37" t="s">
        <v>386</v>
      </c>
      <c r="C186" s="30" t="s">
        <v>32</v>
      </c>
      <c r="D186" s="37" t="s">
        <v>91</v>
      </c>
      <c r="E186" s="37">
        <v>7.41</v>
      </c>
      <c r="F186" s="30" t="s">
        <v>401</v>
      </c>
      <c r="G186" s="37" t="s">
        <v>125</v>
      </c>
      <c r="H186" s="37" t="s">
        <v>91</v>
      </c>
      <c r="I186" s="37">
        <v>87</v>
      </c>
      <c r="J186" s="37">
        <v>87</v>
      </c>
      <c r="K186" s="30" t="s">
        <v>402</v>
      </c>
      <c r="L186" s="34"/>
    </row>
    <row r="187" spans="1:12" ht="22.5">
      <c r="A187" s="73" t="s">
        <v>296</v>
      </c>
      <c r="B187" s="35" t="s">
        <v>386</v>
      </c>
      <c r="C187" s="36" t="s">
        <v>32</v>
      </c>
      <c r="D187" s="35" t="s">
        <v>53</v>
      </c>
      <c r="E187" s="35">
        <v>11.01</v>
      </c>
      <c r="F187" s="36" t="s">
        <v>403</v>
      </c>
      <c r="G187" s="35" t="s">
        <v>125</v>
      </c>
      <c r="H187" s="35" t="s">
        <v>53</v>
      </c>
      <c r="I187" s="35">
        <v>152</v>
      </c>
      <c r="J187" s="35">
        <v>152</v>
      </c>
      <c r="K187" s="36" t="s">
        <v>404</v>
      </c>
      <c r="L187" s="34"/>
    </row>
    <row r="188" spans="1:12">
      <c r="A188" s="76" t="s">
        <v>52</v>
      </c>
      <c r="B188" s="75" t="s">
        <v>405</v>
      </c>
      <c r="C188" s="35"/>
      <c r="D188" s="35"/>
      <c r="E188" s="35"/>
      <c r="F188" s="35"/>
      <c r="G188" s="35"/>
      <c r="H188" s="35"/>
      <c r="I188" s="35"/>
      <c r="J188" s="35"/>
      <c r="K188" s="35"/>
      <c r="L188" s="34"/>
    </row>
    <row r="189" spans="1:12" ht="22.5">
      <c r="A189" s="71" t="s">
        <v>264</v>
      </c>
      <c r="B189" s="36" t="s">
        <v>406</v>
      </c>
      <c r="C189" s="36" t="s">
        <v>32</v>
      </c>
      <c r="D189" s="36" t="s">
        <v>74</v>
      </c>
      <c r="E189" s="36">
        <v>0.35</v>
      </c>
      <c r="F189" s="36" t="s">
        <v>407</v>
      </c>
      <c r="G189" s="36" t="s">
        <v>125</v>
      </c>
      <c r="H189" s="36" t="s">
        <v>74</v>
      </c>
      <c r="I189" s="36">
        <v>4</v>
      </c>
      <c r="J189" s="36">
        <v>4</v>
      </c>
      <c r="K189" s="36" t="s">
        <v>408</v>
      </c>
      <c r="L189" s="34"/>
    </row>
    <row r="190" spans="1:12">
      <c r="A190" s="71" t="s">
        <v>268</v>
      </c>
      <c r="B190" s="37" t="s">
        <v>409</v>
      </c>
      <c r="C190" s="30" t="s">
        <v>32</v>
      </c>
      <c r="D190" s="37" t="s">
        <v>91</v>
      </c>
      <c r="E190" s="37">
        <v>1.05</v>
      </c>
      <c r="F190" s="30" t="s">
        <v>410</v>
      </c>
      <c r="G190" s="37" t="s">
        <v>125</v>
      </c>
      <c r="H190" s="37" t="s">
        <v>91</v>
      </c>
      <c r="I190" s="37">
        <v>87</v>
      </c>
      <c r="J190" s="37">
        <v>87</v>
      </c>
      <c r="K190" s="30" t="s">
        <v>411</v>
      </c>
      <c r="L190" s="34"/>
    </row>
    <row r="191" spans="1:12">
      <c r="A191" s="76" t="s">
        <v>56</v>
      </c>
      <c r="B191" s="75" t="s">
        <v>412</v>
      </c>
      <c r="C191" s="35"/>
      <c r="D191" s="35"/>
      <c r="E191" s="35"/>
      <c r="F191" s="35"/>
      <c r="G191" s="35"/>
      <c r="H191" s="35"/>
      <c r="I191" s="35"/>
      <c r="J191" s="35"/>
      <c r="K191" s="35"/>
      <c r="L191" s="34"/>
    </row>
    <row r="192" spans="1:12" ht="22.5">
      <c r="A192" s="71" t="s">
        <v>264</v>
      </c>
      <c r="B192" s="36" t="s">
        <v>412</v>
      </c>
      <c r="C192" s="36" t="s">
        <v>32</v>
      </c>
      <c r="D192" s="36" t="s">
        <v>20</v>
      </c>
      <c r="E192" s="36">
        <v>1.45</v>
      </c>
      <c r="F192" s="36" t="s">
        <v>413</v>
      </c>
      <c r="G192" s="36" t="s">
        <v>125</v>
      </c>
      <c r="H192" s="36" t="s">
        <v>20</v>
      </c>
      <c r="I192" s="36">
        <v>83</v>
      </c>
      <c r="J192" s="36">
        <v>78</v>
      </c>
      <c r="K192" s="36" t="s">
        <v>414</v>
      </c>
      <c r="L192" s="34"/>
    </row>
    <row r="193" spans="1:12" ht="22.5">
      <c r="A193" s="71" t="s">
        <v>268</v>
      </c>
      <c r="B193" s="36" t="s">
        <v>412</v>
      </c>
      <c r="C193" s="36" t="s">
        <v>32</v>
      </c>
      <c r="D193" s="36" t="s">
        <v>43</v>
      </c>
      <c r="E193" s="36">
        <v>8.5</v>
      </c>
      <c r="F193" s="36" t="s">
        <v>415</v>
      </c>
      <c r="G193" s="36" t="s">
        <v>125</v>
      </c>
      <c r="H193" s="36" t="s">
        <v>43</v>
      </c>
      <c r="I193" s="36">
        <v>167</v>
      </c>
      <c r="J193" s="36">
        <v>167</v>
      </c>
      <c r="K193" s="36" t="s">
        <v>416</v>
      </c>
      <c r="L193" s="34"/>
    </row>
    <row r="194" spans="1:12">
      <c r="A194" s="71" t="s">
        <v>272</v>
      </c>
      <c r="B194" s="36" t="s">
        <v>412</v>
      </c>
      <c r="C194" s="36" t="s">
        <v>32</v>
      </c>
      <c r="D194" s="36" t="s">
        <v>74</v>
      </c>
      <c r="E194" s="36">
        <v>0.15</v>
      </c>
      <c r="F194" s="36" t="s">
        <v>417</v>
      </c>
      <c r="G194" s="36" t="s">
        <v>125</v>
      </c>
      <c r="H194" s="36" t="s">
        <v>74</v>
      </c>
      <c r="I194" s="36">
        <v>15</v>
      </c>
      <c r="J194" s="36">
        <v>15</v>
      </c>
      <c r="K194" s="36" t="s">
        <v>418</v>
      </c>
      <c r="L194" s="34"/>
    </row>
    <row r="195" spans="1:12" ht="22.5">
      <c r="A195" s="71" t="s">
        <v>276</v>
      </c>
      <c r="B195" s="36" t="s">
        <v>412</v>
      </c>
      <c r="C195" s="30" t="s">
        <v>32</v>
      </c>
      <c r="D195" s="37" t="s">
        <v>39</v>
      </c>
      <c r="E195" s="36">
        <v>0.95</v>
      </c>
      <c r="F195" s="30" t="s">
        <v>419</v>
      </c>
      <c r="G195" s="36" t="s">
        <v>125</v>
      </c>
      <c r="H195" s="37" t="s">
        <v>39</v>
      </c>
      <c r="I195" s="36">
        <v>16</v>
      </c>
      <c r="J195" s="36">
        <v>9</v>
      </c>
      <c r="K195" s="36" t="s">
        <v>420</v>
      </c>
      <c r="L195" s="34"/>
    </row>
    <row r="196" spans="1:12" ht="22.5">
      <c r="A196" s="71" t="s">
        <v>280</v>
      </c>
      <c r="B196" s="36" t="s">
        <v>412</v>
      </c>
      <c r="C196" s="36" t="s">
        <v>32</v>
      </c>
      <c r="D196" s="36" t="s">
        <v>101</v>
      </c>
      <c r="E196" s="36">
        <v>9.15</v>
      </c>
      <c r="F196" s="36" t="s">
        <v>421</v>
      </c>
      <c r="G196" s="36" t="s">
        <v>125</v>
      </c>
      <c r="H196" s="36" t="s">
        <v>101</v>
      </c>
      <c r="I196" s="36">
        <v>236</v>
      </c>
      <c r="J196" s="36">
        <v>236</v>
      </c>
      <c r="K196" s="36" t="s">
        <v>422</v>
      </c>
      <c r="L196" s="34"/>
    </row>
    <row r="197" spans="1:12" ht="22.5">
      <c r="A197" s="73" t="s">
        <v>284</v>
      </c>
      <c r="B197" s="30" t="s">
        <v>412</v>
      </c>
      <c r="C197" s="35" t="s">
        <v>32</v>
      </c>
      <c r="D197" s="35" t="s">
        <v>138</v>
      </c>
      <c r="E197" s="30">
        <v>1.1499999999999999</v>
      </c>
      <c r="F197" s="36" t="s">
        <v>423</v>
      </c>
      <c r="G197" s="30" t="s">
        <v>125</v>
      </c>
      <c r="H197" s="35" t="s">
        <v>138</v>
      </c>
      <c r="I197" s="35">
        <v>46</v>
      </c>
      <c r="J197" s="35">
        <v>46</v>
      </c>
      <c r="K197" s="36" t="s">
        <v>424</v>
      </c>
      <c r="L197" s="34"/>
    </row>
    <row r="198" spans="1:12">
      <c r="A198" s="73" t="s">
        <v>288</v>
      </c>
      <c r="B198" s="35" t="s">
        <v>412</v>
      </c>
      <c r="C198" s="36" t="s">
        <v>32</v>
      </c>
      <c r="D198" s="35" t="s">
        <v>49</v>
      </c>
      <c r="E198" s="35">
        <v>5.25</v>
      </c>
      <c r="F198" s="36" t="s">
        <v>425</v>
      </c>
      <c r="G198" s="35" t="s">
        <v>125</v>
      </c>
      <c r="H198" s="35" t="s">
        <v>49</v>
      </c>
      <c r="I198" s="35">
        <v>265</v>
      </c>
      <c r="J198" s="35">
        <v>210</v>
      </c>
      <c r="K198" s="35" t="s">
        <v>426</v>
      </c>
      <c r="L198" s="34"/>
    </row>
    <row r="199" spans="1:12">
      <c r="A199" s="73" t="s">
        <v>292</v>
      </c>
      <c r="B199" s="35" t="s">
        <v>412</v>
      </c>
      <c r="C199" s="30" t="s">
        <v>32</v>
      </c>
      <c r="D199" s="36" t="s">
        <v>91</v>
      </c>
      <c r="E199" s="35">
        <v>0.5</v>
      </c>
      <c r="F199" s="35" t="s">
        <v>427</v>
      </c>
      <c r="G199" s="35" t="s">
        <v>125</v>
      </c>
      <c r="H199" s="36" t="s">
        <v>91</v>
      </c>
      <c r="I199" s="35">
        <v>87</v>
      </c>
      <c r="J199" s="35">
        <v>87</v>
      </c>
      <c r="K199" s="35" t="s">
        <v>426</v>
      </c>
      <c r="L199" s="34"/>
    </row>
    <row r="200" spans="1:12" ht="22.5">
      <c r="A200" s="73" t="s">
        <v>296</v>
      </c>
      <c r="B200" s="35" t="s">
        <v>412</v>
      </c>
      <c r="C200" s="36" t="s">
        <v>32</v>
      </c>
      <c r="D200" s="35" t="s">
        <v>53</v>
      </c>
      <c r="E200" s="35">
        <v>10.65</v>
      </c>
      <c r="F200" s="36" t="s">
        <v>428</v>
      </c>
      <c r="G200" s="35" t="s">
        <v>125</v>
      </c>
      <c r="H200" s="35" t="s">
        <v>53</v>
      </c>
      <c r="I200" s="35">
        <v>344</v>
      </c>
      <c r="J200" s="35">
        <v>344</v>
      </c>
      <c r="K200" s="36" t="s">
        <v>408</v>
      </c>
      <c r="L200" s="34"/>
    </row>
    <row r="201" spans="1:12">
      <c r="A201" s="76" t="s">
        <v>142</v>
      </c>
      <c r="B201" s="58" t="s">
        <v>429</v>
      </c>
      <c r="C201" s="36"/>
      <c r="D201" s="35"/>
      <c r="E201" s="35"/>
      <c r="F201" s="36"/>
      <c r="G201" s="35"/>
      <c r="H201" s="35"/>
      <c r="I201" s="35"/>
      <c r="J201" s="35"/>
      <c r="K201" s="36"/>
      <c r="L201" s="34"/>
    </row>
    <row r="202" spans="1:12">
      <c r="A202" s="71" t="s">
        <v>264</v>
      </c>
      <c r="B202" s="35" t="s">
        <v>429</v>
      </c>
      <c r="C202" s="30" t="s">
        <v>32</v>
      </c>
      <c r="D202" s="36" t="s">
        <v>91</v>
      </c>
      <c r="E202" s="35">
        <v>2.4700000000000002</v>
      </c>
      <c r="F202" s="35" t="s">
        <v>430</v>
      </c>
      <c r="G202" s="35" t="s">
        <v>125</v>
      </c>
      <c r="H202" s="36" t="s">
        <v>91</v>
      </c>
      <c r="I202" s="35">
        <v>87</v>
      </c>
      <c r="J202" s="35">
        <v>87</v>
      </c>
      <c r="K202" s="35" t="s">
        <v>426</v>
      </c>
      <c r="L202" s="34"/>
    </row>
    <row r="203" spans="1:12" ht="22.5">
      <c r="A203" s="71" t="s">
        <v>268</v>
      </c>
      <c r="B203" s="36" t="s">
        <v>429</v>
      </c>
      <c r="C203" s="36" t="s">
        <v>32</v>
      </c>
      <c r="D203" s="36" t="s">
        <v>20</v>
      </c>
      <c r="E203" s="36">
        <v>6.31</v>
      </c>
      <c r="F203" s="36" t="s">
        <v>431</v>
      </c>
      <c r="G203" s="36" t="s">
        <v>125</v>
      </c>
      <c r="H203" s="36" t="s">
        <v>20</v>
      </c>
      <c r="I203" s="36">
        <v>148</v>
      </c>
      <c r="J203" s="36">
        <v>103</v>
      </c>
      <c r="K203" s="36" t="s">
        <v>432</v>
      </c>
      <c r="L203" s="34"/>
    </row>
    <row r="204" spans="1:12" ht="22.5">
      <c r="A204" s="71" t="s">
        <v>272</v>
      </c>
      <c r="B204" s="36" t="s">
        <v>429</v>
      </c>
      <c r="C204" s="36" t="s">
        <v>32</v>
      </c>
      <c r="D204" s="36" t="s">
        <v>74</v>
      </c>
      <c r="E204" s="36">
        <v>3.5</v>
      </c>
      <c r="F204" s="36" t="s">
        <v>433</v>
      </c>
      <c r="G204" s="36" t="s">
        <v>125</v>
      </c>
      <c r="H204" s="36" t="s">
        <v>74</v>
      </c>
      <c r="I204" s="36">
        <v>52</v>
      </c>
      <c r="J204" s="36">
        <v>44</v>
      </c>
      <c r="K204" s="36" t="s">
        <v>434</v>
      </c>
      <c r="L204" s="35"/>
    </row>
    <row r="205" spans="1:12" ht="14.25">
      <c r="A205" s="61" t="s">
        <v>435</v>
      </c>
      <c r="B205" s="58" t="s">
        <v>436</v>
      </c>
      <c r="C205" s="35"/>
      <c r="D205" s="35"/>
      <c r="E205" s="35"/>
      <c r="F205" s="35"/>
      <c r="G205" s="35"/>
      <c r="H205" s="35"/>
      <c r="I205" s="35"/>
      <c r="J205" s="35"/>
      <c r="K205" s="35"/>
      <c r="L205" s="35"/>
    </row>
    <row r="206" spans="1:12" ht="14.25">
      <c r="A206" s="39" t="s">
        <v>16</v>
      </c>
      <c r="B206" s="58" t="s">
        <v>437</v>
      </c>
      <c r="C206" s="35"/>
      <c r="D206" s="35"/>
      <c r="E206" s="35"/>
      <c r="F206" s="35"/>
      <c r="G206" s="35"/>
      <c r="H206" s="35"/>
      <c r="I206" s="35"/>
      <c r="J206" s="35"/>
      <c r="K206" s="35"/>
      <c r="L206" s="35"/>
    </row>
    <row r="207" spans="1:12" ht="22.5">
      <c r="A207" s="33" t="s">
        <v>66</v>
      </c>
      <c r="B207" s="36" t="s">
        <v>438</v>
      </c>
      <c r="C207" s="36" t="s">
        <v>32</v>
      </c>
      <c r="D207" s="36" t="s">
        <v>20</v>
      </c>
      <c r="E207" s="36">
        <v>21.8</v>
      </c>
      <c r="F207" s="36" t="s">
        <v>439</v>
      </c>
      <c r="G207" s="36" t="s">
        <v>178</v>
      </c>
      <c r="H207" s="36" t="s">
        <v>20</v>
      </c>
      <c r="I207" s="36">
        <v>461</v>
      </c>
      <c r="J207" s="36">
        <v>331</v>
      </c>
      <c r="K207" s="36" t="s">
        <v>440</v>
      </c>
      <c r="L207" s="35"/>
    </row>
    <row r="208" spans="1:12" ht="22.5">
      <c r="A208" s="33" t="s">
        <v>78</v>
      </c>
      <c r="B208" s="36" t="s">
        <v>438</v>
      </c>
      <c r="C208" s="36" t="s">
        <v>32</v>
      </c>
      <c r="D208" s="36" t="s">
        <v>43</v>
      </c>
      <c r="E208" s="36">
        <v>9.4499999999999993</v>
      </c>
      <c r="F208" s="72" t="s">
        <v>441</v>
      </c>
      <c r="G208" s="36" t="s">
        <v>178</v>
      </c>
      <c r="H208" s="36" t="s">
        <v>43</v>
      </c>
      <c r="I208" s="36">
        <v>203</v>
      </c>
      <c r="J208" s="36">
        <v>203</v>
      </c>
      <c r="K208" s="72" t="s">
        <v>442</v>
      </c>
      <c r="L208" s="35"/>
    </row>
    <row r="209" spans="1:12" ht="22.5">
      <c r="A209" s="33" t="s">
        <v>88</v>
      </c>
      <c r="B209" s="36" t="s">
        <v>438</v>
      </c>
      <c r="C209" s="36" t="s">
        <v>32</v>
      </c>
      <c r="D209" s="36" t="s">
        <v>74</v>
      </c>
      <c r="E209" s="36">
        <v>3</v>
      </c>
      <c r="F209" s="36" t="s">
        <v>443</v>
      </c>
      <c r="G209" s="36" t="s">
        <v>178</v>
      </c>
      <c r="H209" s="36" t="s">
        <v>74</v>
      </c>
      <c r="I209" s="36">
        <v>54</v>
      </c>
      <c r="J209" s="36">
        <v>54</v>
      </c>
      <c r="K209" s="36" t="s">
        <v>444</v>
      </c>
      <c r="L209" s="35"/>
    </row>
    <row r="210" spans="1:12" ht="22.5">
      <c r="A210" s="33" t="s">
        <v>90</v>
      </c>
      <c r="B210" s="36" t="s">
        <v>438</v>
      </c>
      <c r="C210" s="30" t="s">
        <v>32</v>
      </c>
      <c r="D210" s="37" t="s">
        <v>39</v>
      </c>
      <c r="E210" s="37">
        <v>7.7</v>
      </c>
      <c r="F210" s="30" t="s">
        <v>445</v>
      </c>
      <c r="G210" s="37" t="s">
        <v>178</v>
      </c>
      <c r="H210" s="37" t="s">
        <v>39</v>
      </c>
      <c r="I210" s="37">
        <v>132</v>
      </c>
      <c r="J210" s="37">
        <v>132</v>
      </c>
      <c r="K210" s="36" t="s">
        <v>446</v>
      </c>
      <c r="L210" s="35"/>
    </row>
    <row r="211" spans="1:12" ht="22.5">
      <c r="A211" s="33" t="s">
        <v>253</v>
      </c>
      <c r="B211" s="36" t="s">
        <v>438</v>
      </c>
      <c r="C211" s="36" t="s">
        <v>32</v>
      </c>
      <c r="D211" s="36" t="s">
        <v>101</v>
      </c>
      <c r="E211" s="36">
        <v>11.38</v>
      </c>
      <c r="F211" s="36" t="s">
        <v>447</v>
      </c>
      <c r="G211" s="36" t="s">
        <v>178</v>
      </c>
      <c r="H211" s="36" t="s">
        <v>101</v>
      </c>
      <c r="I211" s="36">
        <v>284</v>
      </c>
      <c r="J211" s="36">
        <v>284</v>
      </c>
      <c r="K211" s="36" t="s">
        <v>446</v>
      </c>
      <c r="L211" s="35"/>
    </row>
    <row r="212" spans="1:12" ht="22.5">
      <c r="A212" s="33" t="s">
        <v>448</v>
      </c>
      <c r="B212" s="36" t="s">
        <v>438</v>
      </c>
      <c r="C212" s="36" t="s">
        <v>32</v>
      </c>
      <c r="D212" s="35" t="s">
        <v>138</v>
      </c>
      <c r="E212" s="35">
        <v>5.4</v>
      </c>
      <c r="F212" s="36" t="s">
        <v>449</v>
      </c>
      <c r="G212" s="36" t="s">
        <v>178</v>
      </c>
      <c r="H212" s="35" t="s">
        <v>138</v>
      </c>
      <c r="I212" s="35">
        <v>51</v>
      </c>
      <c r="J212" s="35">
        <v>51</v>
      </c>
      <c r="K212" s="36" t="s">
        <v>446</v>
      </c>
      <c r="L212" s="35"/>
    </row>
    <row r="213" spans="1:12">
      <c r="A213" s="33" t="s">
        <v>450</v>
      </c>
      <c r="B213" s="35" t="s">
        <v>451</v>
      </c>
      <c r="C213" s="36" t="s">
        <v>32</v>
      </c>
      <c r="D213" s="35" t="s">
        <v>49</v>
      </c>
      <c r="E213" s="35">
        <v>17.8</v>
      </c>
      <c r="F213" s="36" t="s">
        <v>452</v>
      </c>
      <c r="G213" s="35" t="s">
        <v>178</v>
      </c>
      <c r="H213" s="35" t="s">
        <v>49</v>
      </c>
      <c r="I213" s="35">
        <v>364</v>
      </c>
      <c r="J213" s="35">
        <v>364</v>
      </c>
      <c r="K213" s="36" t="s">
        <v>453</v>
      </c>
      <c r="L213" s="35"/>
    </row>
    <row r="214" spans="1:12">
      <c r="A214" s="33" t="s">
        <v>454</v>
      </c>
      <c r="B214" s="30" t="s">
        <v>451</v>
      </c>
      <c r="C214" s="37" t="s">
        <v>32</v>
      </c>
      <c r="D214" s="37" t="s">
        <v>91</v>
      </c>
      <c r="E214" s="37">
        <v>3</v>
      </c>
      <c r="F214" s="37" t="s">
        <v>455</v>
      </c>
      <c r="G214" s="37" t="s">
        <v>178</v>
      </c>
      <c r="H214" s="37" t="s">
        <v>91</v>
      </c>
      <c r="I214" s="37">
        <v>21</v>
      </c>
      <c r="J214" s="37">
        <v>21</v>
      </c>
      <c r="K214" s="37" t="s">
        <v>456</v>
      </c>
      <c r="L214" s="35"/>
    </row>
    <row r="215" spans="1:12" ht="22.5">
      <c r="A215" s="33" t="s">
        <v>457</v>
      </c>
      <c r="B215" s="35" t="s">
        <v>438</v>
      </c>
      <c r="C215" s="36" t="s">
        <v>32</v>
      </c>
      <c r="D215" s="35" t="s">
        <v>53</v>
      </c>
      <c r="E215" s="35">
        <v>22.135000000000002</v>
      </c>
      <c r="F215" s="36" t="s">
        <v>458</v>
      </c>
      <c r="G215" s="35" t="s">
        <v>178</v>
      </c>
      <c r="H215" s="35" t="s">
        <v>53</v>
      </c>
      <c r="I215" s="35">
        <v>517</v>
      </c>
      <c r="J215" s="35">
        <v>517</v>
      </c>
      <c r="K215" s="36" t="s">
        <v>456</v>
      </c>
      <c r="L215" s="35"/>
    </row>
    <row r="216" spans="1:12">
      <c r="A216" s="33" t="s">
        <v>64</v>
      </c>
      <c r="B216" s="35" t="s">
        <v>459</v>
      </c>
      <c r="C216" s="35"/>
      <c r="D216" s="35"/>
      <c r="E216" s="35"/>
      <c r="F216" s="35"/>
      <c r="G216" s="35"/>
      <c r="H216" s="35"/>
      <c r="I216" s="35"/>
      <c r="J216" s="35"/>
      <c r="K216" s="35"/>
      <c r="L216" s="35"/>
    </row>
    <row r="217" spans="1:12" ht="33.75">
      <c r="A217" s="39" t="s">
        <v>66</v>
      </c>
      <c r="B217" s="75" t="s">
        <v>460</v>
      </c>
      <c r="C217" s="36" t="s">
        <v>461</v>
      </c>
      <c r="D217" s="36" t="s">
        <v>462</v>
      </c>
      <c r="E217" s="36">
        <v>27.2</v>
      </c>
      <c r="F217" s="78" t="s">
        <v>463</v>
      </c>
      <c r="G217" s="36" t="s">
        <v>178</v>
      </c>
      <c r="H217" s="36">
        <v>10</v>
      </c>
      <c r="I217" s="36">
        <v>2787</v>
      </c>
      <c r="J217" s="36">
        <v>2787</v>
      </c>
      <c r="K217" s="78" t="s">
        <v>464</v>
      </c>
      <c r="L217" s="78"/>
    </row>
    <row r="218" spans="1:12" ht="33.75">
      <c r="A218" s="71" t="s">
        <v>264</v>
      </c>
      <c r="B218" s="36" t="s">
        <v>53</v>
      </c>
      <c r="C218" s="36" t="s">
        <v>32</v>
      </c>
      <c r="D218" s="36" t="s">
        <v>465</v>
      </c>
      <c r="E218" s="36">
        <v>6.8</v>
      </c>
      <c r="F218" s="78" t="s">
        <v>466</v>
      </c>
      <c r="G218" s="36" t="s">
        <v>178</v>
      </c>
      <c r="H218" s="36" t="s">
        <v>53</v>
      </c>
      <c r="I218" s="36">
        <v>605</v>
      </c>
      <c r="J218" s="36">
        <v>605</v>
      </c>
      <c r="K218" s="78" t="s">
        <v>464</v>
      </c>
      <c r="L218" s="78"/>
    </row>
    <row r="219" spans="1:12" ht="33.75">
      <c r="A219" s="71" t="s">
        <v>268</v>
      </c>
      <c r="B219" s="36" t="s">
        <v>467</v>
      </c>
      <c r="C219" s="36" t="s">
        <v>32</v>
      </c>
      <c r="D219" s="36" t="s">
        <v>465</v>
      </c>
      <c r="E219" s="36">
        <v>6.8</v>
      </c>
      <c r="F219" s="78" t="s">
        <v>466</v>
      </c>
      <c r="G219" s="36" t="s">
        <v>178</v>
      </c>
      <c r="H219" s="36" t="s">
        <v>467</v>
      </c>
      <c r="I219" s="36">
        <v>520</v>
      </c>
      <c r="J219" s="36">
        <v>520</v>
      </c>
      <c r="K219" s="78" t="s">
        <v>464</v>
      </c>
      <c r="L219" s="78"/>
    </row>
    <row r="220" spans="1:12" ht="33.75">
      <c r="A220" s="71" t="s">
        <v>272</v>
      </c>
      <c r="B220" s="36" t="s">
        <v>57</v>
      </c>
      <c r="C220" s="36" t="s">
        <v>32</v>
      </c>
      <c r="D220" s="36" t="s">
        <v>468</v>
      </c>
      <c r="E220" s="36">
        <v>6.8</v>
      </c>
      <c r="F220" s="78" t="s">
        <v>466</v>
      </c>
      <c r="G220" s="36" t="s">
        <v>178</v>
      </c>
      <c r="H220" s="36" t="s">
        <v>57</v>
      </c>
      <c r="I220" s="36">
        <v>318</v>
      </c>
      <c r="J220" s="36">
        <v>318</v>
      </c>
      <c r="K220" s="78" t="s">
        <v>464</v>
      </c>
      <c r="L220" s="78"/>
    </row>
    <row r="221" spans="1:12" ht="33.75">
      <c r="A221" s="71" t="s">
        <v>276</v>
      </c>
      <c r="B221" s="36" t="s">
        <v>43</v>
      </c>
      <c r="C221" s="36" t="s">
        <v>32</v>
      </c>
      <c r="D221" s="36" t="s">
        <v>469</v>
      </c>
      <c r="E221" s="36">
        <v>3.4</v>
      </c>
      <c r="F221" s="78" t="s">
        <v>470</v>
      </c>
      <c r="G221" s="36" t="s">
        <v>178</v>
      </c>
      <c r="H221" s="36" t="s">
        <v>43</v>
      </c>
      <c r="I221" s="36">
        <v>242</v>
      </c>
      <c r="J221" s="36">
        <v>242</v>
      </c>
      <c r="K221" s="78" t="s">
        <v>464</v>
      </c>
      <c r="L221" s="78"/>
    </row>
    <row r="222" spans="1:12" ht="33.75">
      <c r="A222" s="71" t="s">
        <v>280</v>
      </c>
      <c r="B222" s="36" t="s">
        <v>20</v>
      </c>
      <c r="C222" s="36" t="s">
        <v>32</v>
      </c>
      <c r="D222" s="36" t="s">
        <v>471</v>
      </c>
      <c r="E222" s="36">
        <v>1.7</v>
      </c>
      <c r="F222" s="78" t="s">
        <v>472</v>
      </c>
      <c r="G222" s="36" t="s">
        <v>178</v>
      </c>
      <c r="H222" s="36" t="s">
        <v>20</v>
      </c>
      <c r="I222" s="36">
        <v>581</v>
      </c>
      <c r="J222" s="36">
        <v>581</v>
      </c>
      <c r="K222" s="78" t="s">
        <v>464</v>
      </c>
      <c r="L222" s="78"/>
    </row>
    <row r="223" spans="1:12" ht="33.75">
      <c r="A223" s="73" t="s">
        <v>284</v>
      </c>
      <c r="B223" s="36" t="s">
        <v>138</v>
      </c>
      <c r="C223" s="36" t="s">
        <v>32</v>
      </c>
      <c r="D223" s="36" t="s">
        <v>471</v>
      </c>
      <c r="E223" s="36">
        <v>1.7</v>
      </c>
      <c r="F223" s="78" t="s">
        <v>472</v>
      </c>
      <c r="G223" s="36" t="s">
        <v>178</v>
      </c>
      <c r="H223" s="36" t="s">
        <v>138</v>
      </c>
      <c r="I223" s="36">
        <v>141</v>
      </c>
      <c r="J223" s="36">
        <v>141</v>
      </c>
      <c r="K223" s="78" t="s">
        <v>464</v>
      </c>
      <c r="L223" s="78"/>
    </row>
    <row r="224" spans="1:12" ht="33.75">
      <c r="A224" s="73" t="s">
        <v>288</v>
      </c>
      <c r="B224" s="36" t="s">
        <v>39</v>
      </c>
      <c r="C224" s="36" t="s">
        <v>32</v>
      </c>
      <c r="D224" s="36" t="s">
        <v>471</v>
      </c>
      <c r="E224" s="36">
        <v>1.7</v>
      </c>
      <c r="F224" s="78" t="s">
        <v>472</v>
      </c>
      <c r="G224" s="36" t="s">
        <v>178</v>
      </c>
      <c r="H224" s="36" t="s">
        <v>39</v>
      </c>
      <c r="I224" s="36">
        <v>222</v>
      </c>
      <c r="J224" s="36">
        <v>222</v>
      </c>
      <c r="K224" s="78" t="s">
        <v>464</v>
      </c>
      <c r="L224" s="78"/>
    </row>
    <row r="225" spans="1:12" ht="33.75">
      <c r="A225" s="73" t="s">
        <v>292</v>
      </c>
      <c r="B225" s="36" t="s">
        <v>91</v>
      </c>
      <c r="C225" s="36" t="s">
        <v>32</v>
      </c>
      <c r="D225" s="36" t="s">
        <v>471</v>
      </c>
      <c r="E225" s="36">
        <v>1.7</v>
      </c>
      <c r="F225" s="78" t="s">
        <v>472</v>
      </c>
      <c r="G225" s="36" t="s">
        <v>178</v>
      </c>
      <c r="H225" s="36" t="s">
        <v>91</v>
      </c>
      <c r="I225" s="36">
        <v>87</v>
      </c>
      <c r="J225" s="36">
        <v>87</v>
      </c>
      <c r="K225" s="78" t="s">
        <v>464</v>
      </c>
      <c r="L225" s="78"/>
    </row>
    <row r="226" spans="1:12" ht="33.75">
      <c r="A226" s="73" t="s">
        <v>296</v>
      </c>
      <c r="B226" s="36" t="s">
        <v>473</v>
      </c>
      <c r="C226" s="36" t="s">
        <v>461</v>
      </c>
      <c r="D226" s="36" t="s">
        <v>471</v>
      </c>
      <c r="E226" s="36">
        <v>1.7</v>
      </c>
      <c r="F226" s="78" t="s">
        <v>472</v>
      </c>
      <c r="G226" s="36" t="s">
        <v>178</v>
      </c>
      <c r="H226" s="36" t="s">
        <v>473</v>
      </c>
      <c r="I226" s="36">
        <v>71</v>
      </c>
      <c r="J226" s="36">
        <v>71</v>
      </c>
      <c r="K226" s="78" t="s">
        <v>464</v>
      </c>
      <c r="L226" s="78"/>
    </row>
    <row r="227" spans="1:12" ht="45">
      <c r="A227" s="79">
        <v>2</v>
      </c>
      <c r="B227" s="75" t="s">
        <v>474</v>
      </c>
      <c r="C227" s="36" t="s">
        <v>461</v>
      </c>
      <c r="D227" s="36" t="s">
        <v>475</v>
      </c>
      <c r="E227" s="36">
        <v>24.43</v>
      </c>
      <c r="F227" s="78" t="s">
        <v>476</v>
      </c>
      <c r="G227" s="36" t="s">
        <v>178</v>
      </c>
      <c r="H227" s="78"/>
      <c r="I227" s="36">
        <v>2787</v>
      </c>
      <c r="J227" s="36">
        <v>2787</v>
      </c>
      <c r="K227" s="78" t="s">
        <v>477</v>
      </c>
      <c r="L227" s="78"/>
    </row>
    <row r="228" spans="1:12" ht="33.75">
      <c r="A228" s="80" t="s">
        <v>264</v>
      </c>
      <c r="B228" s="36" t="s">
        <v>53</v>
      </c>
      <c r="C228" s="36" t="s">
        <v>32</v>
      </c>
      <c r="D228" s="36" t="s">
        <v>478</v>
      </c>
      <c r="E228" s="36">
        <v>8.32</v>
      </c>
      <c r="F228" s="78" t="s">
        <v>479</v>
      </c>
      <c r="G228" s="36" t="s">
        <v>178</v>
      </c>
      <c r="H228" s="36" t="s">
        <v>53</v>
      </c>
      <c r="I228" s="36">
        <v>605</v>
      </c>
      <c r="J228" s="36">
        <v>605</v>
      </c>
      <c r="K228" s="78" t="s">
        <v>477</v>
      </c>
      <c r="L228" s="78"/>
    </row>
    <row r="229" spans="1:12" ht="33.75">
      <c r="A229" s="80" t="s">
        <v>268</v>
      </c>
      <c r="B229" s="36" t="s">
        <v>20</v>
      </c>
      <c r="C229" s="36" t="s">
        <v>32</v>
      </c>
      <c r="D229" s="36" t="s">
        <v>480</v>
      </c>
      <c r="E229" s="36">
        <v>1.95</v>
      </c>
      <c r="F229" s="78" t="s">
        <v>481</v>
      </c>
      <c r="G229" s="36" t="s">
        <v>178</v>
      </c>
      <c r="H229" s="36" t="s">
        <v>20</v>
      </c>
      <c r="I229" s="36">
        <v>581</v>
      </c>
      <c r="J229" s="36">
        <v>581</v>
      </c>
      <c r="K229" s="78" t="s">
        <v>477</v>
      </c>
      <c r="L229" s="78"/>
    </row>
    <row r="230" spans="1:12" ht="33.75">
      <c r="A230" s="80" t="s">
        <v>272</v>
      </c>
      <c r="B230" s="36" t="s">
        <v>43</v>
      </c>
      <c r="C230" s="36" t="s">
        <v>32</v>
      </c>
      <c r="D230" s="36" t="s">
        <v>482</v>
      </c>
      <c r="E230" s="36">
        <v>1.74</v>
      </c>
      <c r="F230" s="78" t="s">
        <v>483</v>
      </c>
      <c r="G230" s="36" t="s">
        <v>178</v>
      </c>
      <c r="H230" s="36" t="s">
        <v>43</v>
      </c>
      <c r="I230" s="36">
        <v>242</v>
      </c>
      <c r="J230" s="36">
        <v>242</v>
      </c>
      <c r="K230" s="78" t="s">
        <v>477</v>
      </c>
      <c r="L230" s="78"/>
    </row>
    <row r="231" spans="1:12" ht="33.75">
      <c r="A231" s="80" t="s">
        <v>276</v>
      </c>
      <c r="B231" s="36" t="s">
        <v>101</v>
      </c>
      <c r="C231" s="36" t="s">
        <v>32</v>
      </c>
      <c r="D231" s="36" t="s">
        <v>484</v>
      </c>
      <c r="E231" s="36">
        <v>2.87</v>
      </c>
      <c r="F231" s="78" t="s">
        <v>485</v>
      </c>
      <c r="G231" s="36" t="s">
        <v>178</v>
      </c>
      <c r="H231" s="36" t="s">
        <v>101</v>
      </c>
      <c r="I231" s="36">
        <v>318</v>
      </c>
      <c r="J231" s="36">
        <v>318</v>
      </c>
      <c r="K231" s="78" t="s">
        <v>477</v>
      </c>
      <c r="L231" s="78"/>
    </row>
    <row r="232" spans="1:12" ht="33.75">
      <c r="A232" s="80" t="s">
        <v>280</v>
      </c>
      <c r="B232" s="36" t="s">
        <v>74</v>
      </c>
      <c r="C232" s="36" t="s">
        <v>32</v>
      </c>
      <c r="D232" s="36" t="s">
        <v>486</v>
      </c>
      <c r="E232" s="36">
        <v>0.73</v>
      </c>
      <c r="F232" s="78" t="s">
        <v>487</v>
      </c>
      <c r="G232" s="36" t="s">
        <v>178</v>
      </c>
      <c r="H232" s="36" t="s">
        <v>74</v>
      </c>
      <c r="I232" s="36">
        <v>71</v>
      </c>
      <c r="J232" s="36">
        <v>71</v>
      </c>
      <c r="K232" s="78" t="s">
        <v>477</v>
      </c>
      <c r="L232" s="78"/>
    </row>
    <row r="233" spans="1:12" ht="33.75">
      <c r="A233" s="80" t="s">
        <v>284</v>
      </c>
      <c r="B233" s="36" t="s">
        <v>138</v>
      </c>
      <c r="C233" s="36" t="s">
        <v>32</v>
      </c>
      <c r="D233" s="36" t="s">
        <v>488</v>
      </c>
      <c r="E233" s="36">
        <v>1.35</v>
      </c>
      <c r="F233" s="78" t="s">
        <v>489</v>
      </c>
      <c r="G233" s="36" t="s">
        <v>178</v>
      </c>
      <c r="H233" s="36" t="s">
        <v>138</v>
      </c>
      <c r="I233" s="36">
        <v>141</v>
      </c>
      <c r="J233" s="36">
        <v>141</v>
      </c>
      <c r="K233" s="78" t="s">
        <v>477</v>
      </c>
      <c r="L233" s="78"/>
    </row>
    <row r="234" spans="1:12" ht="33.75">
      <c r="A234" s="80" t="s">
        <v>288</v>
      </c>
      <c r="B234" s="36" t="s">
        <v>91</v>
      </c>
      <c r="C234" s="36" t="s">
        <v>32</v>
      </c>
      <c r="D234" s="36" t="s">
        <v>490</v>
      </c>
      <c r="E234" s="36">
        <v>1.01</v>
      </c>
      <c r="F234" s="78" t="s">
        <v>491</v>
      </c>
      <c r="G234" s="36" t="s">
        <v>178</v>
      </c>
      <c r="H234" s="36" t="s">
        <v>91</v>
      </c>
      <c r="I234" s="36">
        <v>87</v>
      </c>
      <c r="J234" s="36">
        <v>87</v>
      </c>
      <c r="K234" s="78" t="s">
        <v>477</v>
      </c>
      <c r="L234" s="78"/>
    </row>
    <row r="235" spans="1:12" ht="33.75">
      <c r="A235" s="80" t="s">
        <v>292</v>
      </c>
      <c r="B235" s="36" t="s">
        <v>49</v>
      </c>
      <c r="C235" s="36" t="s">
        <v>32</v>
      </c>
      <c r="D235" s="36" t="s">
        <v>492</v>
      </c>
      <c r="E235" s="36">
        <v>5.3</v>
      </c>
      <c r="F235" s="78" t="s">
        <v>493</v>
      </c>
      <c r="G235" s="36" t="s">
        <v>178</v>
      </c>
      <c r="H235" s="36" t="s">
        <v>49</v>
      </c>
      <c r="I235" s="36">
        <v>520</v>
      </c>
      <c r="J235" s="36">
        <v>520</v>
      </c>
      <c r="K235" s="78" t="s">
        <v>477</v>
      </c>
      <c r="L235" s="78"/>
    </row>
    <row r="236" spans="1:12" ht="33.75">
      <c r="A236" s="80" t="s">
        <v>296</v>
      </c>
      <c r="B236" s="36" t="s">
        <v>39</v>
      </c>
      <c r="C236" s="36" t="s">
        <v>32</v>
      </c>
      <c r="D236" s="36" t="s">
        <v>494</v>
      </c>
      <c r="E236" s="36">
        <v>1.1599999999999999</v>
      </c>
      <c r="F236" s="78" t="s">
        <v>495</v>
      </c>
      <c r="G236" s="36" t="s">
        <v>178</v>
      </c>
      <c r="H236" s="36" t="s">
        <v>39</v>
      </c>
      <c r="I236" s="36">
        <v>222</v>
      </c>
      <c r="J236" s="36">
        <v>222</v>
      </c>
      <c r="K236" s="78" t="s">
        <v>477</v>
      </c>
      <c r="L236" s="78"/>
    </row>
    <row r="237" spans="1:12" ht="45">
      <c r="A237" s="79">
        <v>3</v>
      </c>
      <c r="B237" s="75" t="s">
        <v>496</v>
      </c>
      <c r="C237" s="36" t="s">
        <v>461</v>
      </c>
      <c r="D237" s="36" t="s">
        <v>497</v>
      </c>
      <c r="E237" s="36">
        <v>12.25</v>
      </c>
      <c r="F237" s="78" t="s">
        <v>498</v>
      </c>
      <c r="G237" s="36" t="s">
        <v>178</v>
      </c>
      <c r="H237" s="78"/>
      <c r="I237" s="36">
        <v>2787</v>
      </c>
      <c r="J237" s="36">
        <v>2787</v>
      </c>
      <c r="K237" s="78" t="s">
        <v>477</v>
      </c>
      <c r="L237" s="78"/>
    </row>
    <row r="238" spans="1:12" ht="33.75">
      <c r="A238" s="80" t="s">
        <v>264</v>
      </c>
      <c r="B238" s="36" t="s">
        <v>53</v>
      </c>
      <c r="C238" s="36" t="s">
        <v>32</v>
      </c>
      <c r="D238" s="36" t="s">
        <v>499</v>
      </c>
      <c r="E238" s="36">
        <v>2.4700000000000002</v>
      </c>
      <c r="F238" s="78" t="s">
        <v>500</v>
      </c>
      <c r="G238" s="36" t="s">
        <v>178</v>
      </c>
      <c r="H238" s="36" t="s">
        <v>53</v>
      </c>
      <c r="I238" s="36">
        <v>605</v>
      </c>
      <c r="J238" s="36">
        <v>605</v>
      </c>
      <c r="K238" s="78" t="s">
        <v>477</v>
      </c>
      <c r="L238" s="78"/>
    </row>
    <row r="239" spans="1:12" ht="33.75">
      <c r="A239" s="80" t="s">
        <v>268</v>
      </c>
      <c r="B239" s="36" t="s">
        <v>20</v>
      </c>
      <c r="C239" s="36" t="s">
        <v>32</v>
      </c>
      <c r="D239" s="36" t="s">
        <v>501</v>
      </c>
      <c r="E239" s="36">
        <v>0.46</v>
      </c>
      <c r="F239" s="78" t="s">
        <v>502</v>
      </c>
      <c r="G239" s="36" t="s">
        <v>178</v>
      </c>
      <c r="H239" s="36" t="s">
        <v>20</v>
      </c>
      <c r="I239" s="36">
        <v>581</v>
      </c>
      <c r="J239" s="36">
        <v>581</v>
      </c>
      <c r="K239" s="78" t="s">
        <v>477</v>
      </c>
      <c r="L239" s="78"/>
    </row>
    <row r="240" spans="1:12" ht="33.75">
      <c r="A240" s="80" t="s">
        <v>272</v>
      </c>
      <c r="B240" s="36" t="s">
        <v>43</v>
      </c>
      <c r="C240" s="36" t="s">
        <v>32</v>
      </c>
      <c r="D240" s="36" t="s">
        <v>503</v>
      </c>
      <c r="E240" s="36">
        <v>1.01</v>
      </c>
      <c r="F240" s="78" t="s">
        <v>504</v>
      </c>
      <c r="G240" s="36" t="s">
        <v>178</v>
      </c>
      <c r="H240" s="36" t="s">
        <v>43</v>
      </c>
      <c r="I240" s="36">
        <v>242</v>
      </c>
      <c r="J240" s="36">
        <v>242</v>
      </c>
      <c r="K240" s="78" t="s">
        <v>477</v>
      </c>
      <c r="L240" s="78"/>
    </row>
    <row r="241" spans="1:12" ht="33.75">
      <c r="A241" s="80" t="s">
        <v>276</v>
      </c>
      <c r="B241" s="36" t="s">
        <v>101</v>
      </c>
      <c r="C241" s="36" t="s">
        <v>32</v>
      </c>
      <c r="D241" s="36" t="s">
        <v>505</v>
      </c>
      <c r="E241" s="36">
        <v>1.0900000000000001</v>
      </c>
      <c r="F241" s="78" t="s">
        <v>506</v>
      </c>
      <c r="G241" s="36" t="s">
        <v>178</v>
      </c>
      <c r="H241" s="36" t="s">
        <v>101</v>
      </c>
      <c r="I241" s="36">
        <v>318</v>
      </c>
      <c r="J241" s="36">
        <v>318</v>
      </c>
      <c r="K241" s="78" t="s">
        <v>477</v>
      </c>
      <c r="L241" s="78"/>
    </row>
    <row r="242" spans="1:12" ht="33.75">
      <c r="A242" s="80" t="s">
        <v>280</v>
      </c>
      <c r="B242" s="36" t="s">
        <v>74</v>
      </c>
      <c r="C242" s="36" t="s">
        <v>32</v>
      </c>
      <c r="D242" s="36" t="s">
        <v>507</v>
      </c>
      <c r="E242" s="36">
        <v>0.22</v>
      </c>
      <c r="F242" s="78" t="s">
        <v>508</v>
      </c>
      <c r="G242" s="36" t="s">
        <v>178</v>
      </c>
      <c r="H242" s="36" t="s">
        <v>74</v>
      </c>
      <c r="I242" s="36">
        <v>71</v>
      </c>
      <c r="J242" s="36">
        <v>71</v>
      </c>
      <c r="K242" s="78" t="s">
        <v>477</v>
      </c>
      <c r="L242" s="78"/>
    </row>
    <row r="243" spans="1:12" ht="33.75">
      <c r="A243" s="80" t="s">
        <v>284</v>
      </c>
      <c r="B243" s="36" t="s">
        <v>138</v>
      </c>
      <c r="C243" s="36" t="s">
        <v>32</v>
      </c>
      <c r="D243" s="36" t="s">
        <v>509</v>
      </c>
      <c r="E243" s="36">
        <v>0.28999999999999998</v>
      </c>
      <c r="F243" s="78" t="s">
        <v>510</v>
      </c>
      <c r="G243" s="36" t="s">
        <v>178</v>
      </c>
      <c r="H243" s="36" t="s">
        <v>138</v>
      </c>
      <c r="I243" s="36">
        <v>141</v>
      </c>
      <c r="J243" s="36">
        <v>141</v>
      </c>
      <c r="K243" s="78" t="s">
        <v>477</v>
      </c>
      <c r="L243" s="78"/>
    </row>
    <row r="244" spans="1:12" ht="33.75">
      <c r="A244" s="80" t="s">
        <v>288</v>
      </c>
      <c r="B244" s="36" t="s">
        <v>91</v>
      </c>
      <c r="C244" s="36" t="s">
        <v>32</v>
      </c>
      <c r="D244" s="36" t="s">
        <v>511</v>
      </c>
      <c r="E244" s="36">
        <v>0.28000000000000003</v>
      </c>
      <c r="F244" s="78" t="s">
        <v>512</v>
      </c>
      <c r="G244" s="36" t="s">
        <v>178</v>
      </c>
      <c r="H244" s="36" t="s">
        <v>91</v>
      </c>
      <c r="I244" s="36">
        <v>87</v>
      </c>
      <c r="J244" s="36">
        <v>87</v>
      </c>
      <c r="K244" s="78" t="s">
        <v>477</v>
      </c>
      <c r="L244" s="78"/>
    </row>
    <row r="245" spans="1:12" ht="33.75">
      <c r="A245" s="80" t="s">
        <v>292</v>
      </c>
      <c r="B245" s="36" t="s">
        <v>49</v>
      </c>
      <c r="C245" s="36" t="s">
        <v>32</v>
      </c>
      <c r="D245" s="36" t="s">
        <v>513</v>
      </c>
      <c r="E245" s="36">
        <v>4.1900000000000004</v>
      </c>
      <c r="F245" s="78" t="s">
        <v>514</v>
      </c>
      <c r="G245" s="36" t="s">
        <v>178</v>
      </c>
      <c r="H245" s="36" t="s">
        <v>49</v>
      </c>
      <c r="I245" s="36">
        <v>520</v>
      </c>
      <c r="J245" s="36">
        <v>520</v>
      </c>
      <c r="K245" s="78" t="s">
        <v>477</v>
      </c>
      <c r="L245" s="78"/>
    </row>
    <row r="246" spans="1:12" ht="33.75">
      <c r="A246" s="80" t="s">
        <v>296</v>
      </c>
      <c r="B246" s="36" t="s">
        <v>39</v>
      </c>
      <c r="C246" s="36" t="s">
        <v>32</v>
      </c>
      <c r="D246" s="36" t="s">
        <v>515</v>
      </c>
      <c r="E246" s="36">
        <v>2.2400000000000002</v>
      </c>
      <c r="F246" s="78" t="s">
        <v>516</v>
      </c>
      <c r="G246" s="36" t="s">
        <v>178</v>
      </c>
      <c r="H246" s="36" t="s">
        <v>39</v>
      </c>
      <c r="I246" s="36">
        <v>222</v>
      </c>
      <c r="J246" s="36">
        <v>222</v>
      </c>
      <c r="K246" s="78" t="s">
        <v>477</v>
      </c>
      <c r="L246" s="78"/>
    </row>
    <row r="247" spans="1:12" ht="45">
      <c r="A247" s="81">
        <v>4</v>
      </c>
      <c r="B247" s="75" t="s">
        <v>517</v>
      </c>
      <c r="C247" s="36" t="s">
        <v>461</v>
      </c>
      <c r="D247" s="36" t="s">
        <v>518</v>
      </c>
      <c r="E247" s="36">
        <v>2.84</v>
      </c>
      <c r="F247" s="78" t="s">
        <v>519</v>
      </c>
      <c r="G247" s="36" t="s">
        <v>178</v>
      </c>
      <c r="H247" s="78"/>
      <c r="I247" s="36">
        <v>2787</v>
      </c>
      <c r="J247" s="36">
        <v>2787</v>
      </c>
      <c r="K247" s="78" t="s">
        <v>477</v>
      </c>
      <c r="L247" s="78"/>
    </row>
    <row r="248" spans="1:12" ht="33.75">
      <c r="A248" s="80" t="s">
        <v>264</v>
      </c>
      <c r="B248" s="36" t="s">
        <v>20</v>
      </c>
      <c r="C248" s="36" t="s">
        <v>32</v>
      </c>
      <c r="D248" s="36" t="s">
        <v>520</v>
      </c>
      <c r="E248" s="36">
        <v>2.27</v>
      </c>
      <c r="F248" s="78" t="s">
        <v>521</v>
      </c>
      <c r="G248" s="36" t="s">
        <v>178</v>
      </c>
      <c r="H248" s="36" t="s">
        <v>20</v>
      </c>
      <c r="I248" s="36">
        <v>581</v>
      </c>
      <c r="J248" s="36">
        <v>581</v>
      </c>
      <c r="K248" s="78" t="s">
        <v>477</v>
      </c>
      <c r="L248" s="78"/>
    </row>
    <row r="249" spans="1:12" ht="33.75">
      <c r="A249" s="80" t="s">
        <v>268</v>
      </c>
      <c r="B249" s="36" t="s">
        <v>39</v>
      </c>
      <c r="C249" s="36" t="s">
        <v>32</v>
      </c>
      <c r="D249" s="36" t="s">
        <v>522</v>
      </c>
      <c r="E249" s="36">
        <v>0.56999999999999995</v>
      </c>
      <c r="F249" s="78" t="s">
        <v>523</v>
      </c>
      <c r="G249" s="36" t="s">
        <v>178</v>
      </c>
      <c r="H249" s="36" t="s">
        <v>39</v>
      </c>
      <c r="I249" s="36">
        <v>222</v>
      </c>
      <c r="J249" s="36">
        <v>222</v>
      </c>
      <c r="K249" s="78" t="s">
        <v>477</v>
      </c>
      <c r="L249" s="78"/>
    </row>
    <row r="250" spans="1:12" ht="45">
      <c r="A250" s="79">
        <v>5</v>
      </c>
      <c r="B250" s="75" t="s">
        <v>524</v>
      </c>
      <c r="C250" s="36" t="s">
        <v>461</v>
      </c>
      <c r="D250" s="36" t="s">
        <v>525</v>
      </c>
      <c r="E250" s="36">
        <v>9</v>
      </c>
      <c r="F250" s="78" t="s">
        <v>526</v>
      </c>
      <c r="G250" s="36" t="s">
        <v>178</v>
      </c>
      <c r="H250" s="78"/>
      <c r="I250" s="36">
        <v>2787</v>
      </c>
      <c r="J250" s="36">
        <v>2787</v>
      </c>
      <c r="K250" s="78" t="s">
        <v>477</v>
      </c>
      <c r="L250" s="78"/>
    </row>
    <row r="251" spans="1:12" ht="33.75">
      <c r="A251" s="80" t="s">
        <v>264</v>
      </c>
      <c r="B251" s="36" t="s">
        <v>74</v>
      </c>
      <c r="C251" s="36" t="s">
        <v>32</v>
      </c>
      <c r="D251" s="36" t="s">
        <v>527</v>
      </c>
      <c r="E251" s="36">
        <v>3.27</v>
      </c>
      <c r="F251" s="78" t="s">
        <v>528</v>
      </c>
      <c r="G251" s="36" t="s">
        <v>178</v>
      </c>
      <c r="H251" s="36" t="s">
        <v>74</v>
      </c>
      <c r="I251" s="36">
        <v>71</v>
      </c>
      <c r="J251" s="36">
        <v>71</v>
      </c>
      <c r="K251" s="78" t="s">
        <v>477</v>
      </c>
      <c r="L251" s="78"/>
    </row>
    <row r="252" spans="1:12" ht="33.75">
      <c r="A252" s="80" t="s">
        <v>268</v>
      </c>
      <c r="B252" s="36" t="s">
        <v>138</v>
      </c>
      <c r="C252" s="36" t="s">
        <v>32</v>
      </c>
      <c r="D252" s="36" t="s">
        <v>488</v>
      </c>
      <c r="E252" s="36">
        <v>1.35</v>
      </c>
      <c r="F252" s="78" t="s">
        <v>529</v>
      </c>
      <c r="G252" s="36" t="s">
        <v>178</v>
      </c>
      <c r="H252" s="36" t="s">
        <v>138</v>
      </c>
      <c r="I252" s="36">
        <v>141</v>
      </c>
      <c r="J252" s="36">
        <v>141</v>
      </c>
      <c r="K252" s="78" t="s">
        <v>477</v>
      </c>
      <c r="L252" s="78"/>
    </row>
    <row r="253" spans="1:12" ht="33.75">
      <c r="A253" s="80" t="s">
        <v>272</v>
      </c>
      <c r="B253" s="36" t="s">
        <v>91</v>
      </c>
      <c r="C253" s="36" t="s">
        <v>32</v>
      </c>
      <c r="D253" s="36" t="s">
        <v>530</v>
      </c>
      <c r="E253" s="36">
        <v>4.38</v>
      </c>
      <c r="F253" s="78" t="s">
        <v>531</v>
      </c>
      <c r="G253" s="36" t="s">
        <v>178</v>
      </c>
      <c r="H253" s="36" t="s">
        <v>91</v>
      </c>
      <c r="I253" s="36">
        <v>87</v>
      </c>
      <c r="J253" s="36">
        <v>87</v>
      </c>
      <c r="K253" s="78" t="s">
        <v>477</v>
      </c>
      <c r="L253" s="78"/>
    </row>
    <row r="254" spans="1:12" ht="33.75">
      <c r="A254" s="81">
        <v>6</v>
      </c>
      <c r="B254" s="75" t="s">
        <v>532</v>
      </c>
      <c r="C254" s="36" t="s">
        <v>461</v>
      </c>
      <c r="D254" s="36" t="s">
        <v>533</v>
      </c>
      <c r="E254" s="36">
        <v>4.3600000000000003</v>
      </c>
      <c r="F254" s="78" t="s">
        <v>534</v>
      </c>
      <c r="G254" s="36" t="s">
        <v>178</v>
      </c>
      <c r="H254" s="78"/>
      <c r="I254" s="36">
        <v>2787</v>
      </c>
      <c r="J254" s="36">
        <v>2787</v>
      </c>
      <c r="K254" s="78" t="s">
        <v>535</v>
      </c>
      <c r="L254" s="78"/>
    </row>
    <row r="255" spans="1:12" ht="33.75">
      <c r="A255" s="80" t="s">
        <v>264</v>
      </c>
      <c r="B255" s="36" t="s">
        <v>20</v>
      </c>
      <c r="C255" s="36" t="s">
        <v>32</v>
      </c>
      <c r="D255" s="36" t="s">
        <v>536</v>
      </c>
      <c r="E255" s="36">
        <v>0.95</v>
      </c>
      <c r="F255" s="78" t="s">
        <v>537</v>
      </c>
      <c r="G255" s="36" t="s">
        <v>178</v>
      </c>
      <c r="H255" s="36" t="s">
        <v>20</v>
      </c>
      <c r="I255" s="36">
        <v>581</v>
      </c>
      <c r="J255" s="36">
        <v>581</v>
      </c>
      <c r="K255" s="78" t="s">
        <v>535</v>
      </c>
      <c r="L255" s="78"/>
    </row>
    <row r="256" spans="1:12" ht="33.75">
      <c r="A256" s="80" t="s">
        <v>268</v>
      </c>
      <c r="B256" s="36" t="s">
        <v>138</v>
      </c>
      <c r="C256" s="36" t="s">
        <v>32</v>
      </c>
      <c r="D256" s="36" t="s">
        <v>538</v>
      </c>
      <c r="E256" s="36">
        <v>0.23</v>
      </c>
      <c r="F256" s="78" t="s">
        <v>539</v>
      </c>
      <c r="G256" s="36" t="s">
        <v>178</v>
      </c>
      <c r="H256" s="36" t="s">
        <v>138</v>
      </c>
      <c r="I256" s="36">
        <v>141</v>
      </c>
      <c r="J256" s="36">
        <v>141</v>
      </c>
      <c r="K256" s="78" t="s">
        <v>535</v>
      </c>
      <c r="L256" s="78"/>
    </row>
    <row r="257" spans="1:12" ht="33.75">
      <c r="A257" s="80" t="s">
        <v>272</v>
      </c>
      <c r="B257" s="36" t="s">
        <v>49</v>
      </c>
      <c r="C257" s="36" t="s">
        <v>32</v>
      </c>
      <c r="D257" s="36" t="s">
        <v>540</v>
      </c>
      <c r="E257" s="36">
        <v>0.78</v>
      </c>
      <c r="F257" s="78" t="s">
        <v>541</v>
      </c>
      <c r="G257" s="36" t="s">
        <v>178</v>
      </c>
      <c r="H257" s="36" t="s">
        <v>49</v>
      </c>
      <c r="I257" s="36">
        <v>520</v>
      </c>
      <c r="J257" s="36">
        <v>520</v>
      </c>
      <c r="K257" s="78" t="s">
        <v>535</v>
      </c>
      <c r="L257" s="78"/>
    </row>
    <row r="258" spans="1:12" ht="33.75">
      <c r="A258" s="80" t="s">
        <v>276</v>
      </c>
      <c r="B258" s="36" t="s">
        <v>43</v>
      </c>
      <c r="C258" s="36" t="s">
        <v>32</v>
      </c>
      <c r="D258" s="36" t="s">
        <v>542</v>
      </c>
      <c r="E258" s="36">
        <v>0.38</v>
      </c>
      <c r="F258" s="78" t="s">
        <v>543</v>
      </c>
      <c r="G258" s="36" t="s">
        <v>178</v>
      </c>
      <c r="H258" s="36" t="s">
        <v>43</v>
      </c>
      <c r="I258" s="36">
        <v>242</v>
      </c>
      <c r="J258" s="36">
        <v>242</v>
      </c>
      <c r="K258" s="78" t="s">
        <v>535</v>
      </c>
      <c r="L258" s="78"/>
    </row>
    <row r="259" spans="1:12" ht="33.75">
      <c r="A259" s="80" t="s">
        <v>280</v>
      </c>
      <c r="B259" s="36" t="s">
        <v>74</v>
      </c>
      <c r="C259" s="36" t="s">
        <v>32</v>
      </c>
      <c r="D259" s="36" t="s">
        <v>544</v>
      </c>
      <c r="E259" s="36">
        <v>0.11</v>
      </c>
      <c r="F259" s="78" t="s">
        <v>545</v>
      </c>
      <c r="G259" s="36" t="s">
        <v>178</v>
      </c>
      <c r="H259" s="36" t="s">
        <v>74</v>
      </c>
      <c r="I259" s="36">
        <v>71</v>
      </c>
      <c r="J259" s="36">
        <v>71</v>
      </c>
      <c r="K259" s="78" t="s">
        <v>535</v>
      </c>
      <c r="L259" s="78"/>
    </row>
    <row r="260" spans="1:12" ht="33.75">
      <c r="A260" s="80" t="s">
        <v>284</v>
      </c>
      <c r="B260" s="36" t="s">
        <v>53</v>
      </c>
      <c r="C260" s="36" t="s">
        <v>32</v>
      </c>
      <c r="D260" s="36" t="s">
        <v>546</v>
      </c>
      <c r="E260" s="36">
        <v>0.95</v>
      </c>
      <c r="F260" s="78" t="s">
        <v>547</v>
      </c>
      <c r="G260" s="36" t="s">
        <v>178</v>
      </c>
      <c r="H260" s="36" t="s">
        <v>53</v>
      </c>
      <c r="I260" s="36">
        <v>605</v>
      </c>
      <c r="J260" s="36">
        <v>605</v>
      </c>
      <c r="K260" s="78" t="s">
        <v>535</v>
      </c>
      <c r="L260" s="78"/>
    </row>
    <row r="261" spans="1:12" ht="33.75">
      <c r="A261" s="80" t="s">
        <v>288</v>
      </c>
      <c r="B261" s="36" t="s">
        <v>39</v>
      </c>
      <c r="C261" s="36" t="s">
        <v>32</v>
      </c>
      <c r="D261" s="36" t="s">
        <v>548</v>
      </c>
      <c r="E261" s="36">
        <v>0.33</v>
      </c>
      <c r="F261" s="78" t="s">
        <v>549</v>
      </c>
      <c r="G261" s="36" t="s">
        <v>178</v>
      </c>
      <c r="H261" s="36" t="s">
        <v>39</v>
      </c>
      <c r="I261" s="36">
        <v>222</v>
      </c>
      <c r="J261" s="36">
        <v>222</v>
      </c>
      <c r="K261" s="78" t="s">
        <v>535</v>
      </c>
      <c r="L261" s="78"/>
    </row>
    <row r="262" spans="1:12" ht="33.75">
      <c r="A262" s="80" t="s">
        <v>292</v>
      </c>
      <c r="B262" s="36" t="s">
        <v>101</v>
      </c>
      <c r="C262" s="36" t="s">
        <v>32</v>
      </c>
      <c r="D262" s="36" t="s">
        <v>550</v>
      </c>
      <c r="E262" s="36">
        <v>0.48</v>
      </c>
      <c r="F262" s="78" t="s">
        <v>551</v>
      </c>
      <c r="G262" s="36" t="s">
        <v>178</v>
      </c>
      <c r="H262" s="36" t="s">
        <v>101</v>
      </c>
      <c r="I262" s="36">
        <v>318</v>
      </c>
      <c r="J262" s="36">
        <v>318</v>
      </c>
      <c r="K262" s="78" t="s">
        <v>535</v>
      </c>
      <c r="L262" s="78"/>
    </row>
    <row r="263" spans="1:12" ht="33.75">
      <c r="A263" s="80" t="s">
        <v>296</v>
      </c>
      <c r="B263" s="36" t="s">
        <v>91</v>
      </c>
      <c r="C263" s="36" t="s">
        <v>32</v>
      </c>
      <c r="D263" s="36" t="s">
        <v>552</v>
      </c>
      <c r="E263" s="36">
        <v>0.15</v>
      </c>
      <c r="F263" s="78" t="s">
        <v>553</v>
      </c>
      <c r="G263" s="36" t="s">
        <v>178</v>
      </c>
      <c r="H263" s="36" t="s">
        <v>91</v>
      </c>
      <c r="I263" s="36">
        <v>87</v>
      </c>
      <c r="J263" s="36">
        <v>87</v>
      </c>
      <c r="K263" s="78" t="s">
        <v>535</v>
      </c>
      <c r="L263" s="78"/>
    </row>
    <row r="264" spans="1:12" ht="33.75">
      <c r="A264" s="58">
        <v>7</v>
      </c>
      <c r="B264" s="75" t="s">
        <v>554</v>
      </c>
      <c r="C264" s="36" t="s">
        <v>461</v>
      </c>
      <c r="D264" s="36" t="s">
        <v>555</v>
      </c>
      <c r="E264" s="36">
        <v>6.97</v>
      </c>
      <c r="F264" s="78" t="s">
        <v>556</v>
      </c>
      <c r="G264" s="36" t="s">
        <v>178</v>
      </c>
      <c r="H264" s="36"/>
      <c r="I264" s="36">
        <v>2787</v>
      </c>
      <c r="J264" s="36">
        <f t="shared" ref="J264:J293" si="0">I264</f>
        <v>2787</v>
      </c>
      <c r="K264" s="78" t="s">
        <v>557</v>
      </c>
      <c r="L264" s="78"/>
    </row>
    <row r="265" spans="1:12" ht="33.75">
      <c r="A265" s="80" t="s">
        <v>264</v>
      </c>
      <c r="B265" s="36" t="s">
        <v>20</v>
      </c>
      <c r="C265" s="36" t="s">
        <v>32</v>
      </c>
      <c r="D265" s="36" t="s">
        <v>558</v>
      </c>
      <c r="E265" s="36">
        <v>1.45</v>
      </c>
      <c r="F265" s="78" t="s">
        <v>556</v>
      </c>
      <c r="G265" s="36" t="s">
        <v>178</v>
      </c>
      <c r="H265" s="36" t="s">
        <v>20</v>
      </c>
      <c r="I265" s="36">
        <v>582</v>
      </c>
      <c r="J265" s="36">
        <f t="shared" si="0"/>
        <v>582</v>
      </c>
      <c r="K265" s="78" t="s">
        <v>557</v>
      </c>
      <c r="L265" s="78"/>
    </row>
    <row r="266" spans="1:12" ht="33.75">
      <c r="A266" s="80" t="s">
        <v>268</v>
      </c>
      <c r="B266" s="36" t="s">
        <v>138</v>
      </c>
      <c r="C266" s="36" t="s">
        <v>32</v>
      </c>
      <c r="D266" s="36" t="s">
        <v>559</v>
      </c>
      <c r="E266" s="36">
        <v>0.34</v>
      </c>
      <c r="F266" s="78" t="s">
        <v>556</v>
      </c>
      <c r="G266" s="36" t="s">
        <v>178</v>
      </c>
      <c r="H266" s="36" t="s">
        <v>138</v>
      </c>
      <c r="I266" s="36">
        <v>134</v>
      </c>
      <c r="J266" s="36">
        <f t="shared" si="0"/>
        <v>134</v>
      </c>
      <c r="K266" s="78" t="s">
        <v>557</v>
      </c>
      <c r="L266" s="78"/>
    </row>
    <row r="267" spans="1:12" ht="33.75">
      <c r="A267" s="80" t="s">
        <v>272</v>
      </c>
      <c r="B267" s="36" t="s">
        <v>49</v>
      </c>
      <c r="C267" s="36" t="s">
        <v>32</v>
      </c>
      <c r="D267" s="36" t="s">
        <v>560</v>
      </c>
      <c r="E267" s="36">
        <v>1.33</v>
      </c>
      <c r="F267" s="78" t="s">
        <v>556</v>
      </c>
      <c r="G267" s="36" t="s">
        <v>178</v>
      </c>
      <c r="H267" s="36" t="s">
        <v>49</v>
      </c>
      <c r="I267" s="36">
        <v>530</v>
      </c>
      <c r="J267" s="36">
        <f t="shared" si="0"/>
        <v>530</v>
      </c>
      <c r="K267" s="78" t="s">
        <v>557</v>
      </c>
      <c r="L267" s="78"/>
    </row>
    <row r="268" spans="1:12" ht="33.75">
      <c r="A268" s="82" t="s">
        <v>276</v>
      </c>
      <c r="B268" s="36" t="s">
        <v>43</v>
      </c>
      <c r="C268" s="36" t="s">
        <v>32</v>
      </c>
      <c r="D268" s="36" t="s">
        <v>561</v>
      </c>
      <c r="E268" s="36">
        <v>0.59</v>
      </c>
      <c r="F268" s="78" t="s">
        <v>556</v>
      </c>
      <c r="G268" s="36" t="s">
        <v>178</v>
      </c>
      <c r="H268" s="36" t="s">
        <v>43</v>
      </c>
      <c r="I268" s="36">
        <v>237</v>
      </c>
      <c r="J268" s="36">
        <f t="shared" si="0"/>
        <v>237</v>
      </c>
      <c r="K268" s="78" t="s">
        <v>557</v>
      </c>
      <c r="L268" s="78"/>
    </row>
    <row r="269" spans="1:12" ht="33.75">
      <c r="A269" s="82" t="s">
        <v>280</v>
      </c>
      <c r="B269" s="36" t="s">
        <v>74</v>
      </c>
      <c r="C269" s="36" t="s">
        <v>32</v>
      </c>
      <c r="D269" s="36" t="s">
        <v>562</v>
      </c>
      <c r="E269" s="36">
        <v>0.18</v>
      </c>
      <c r="F269" s="78" t="s">
        <v>556</v>
      </c>
      <c r="G269" s="36" t="s">
        <v>178</v>
      </c>
      <c r="H269" s="36" t="s">
        <v>74</v>
      </c>
      <c r="I269" s="36">
        <v>71</v>
      </c>
      <c r="J269" s="36">
        <f t="shared" si="0"/>
        <v>71</v>
      </c>
      <c r="K269" s="78" t="s">
        <v>557</v>
      </c>
      <c r="L269" s="78"/>
    </row>
    <row r="270" spans="1:12" ht="33.75">
      <c r="A270" s="82" t="s">
        <v>284</v>
      </c>
      <c r="B270" s="36" t="s">
        <v>53</v>
      </c>
      <c r="C270" s="36" t="s">
        <v>32</v>
      </c>
      <c r="D270" s="36" t="s">
        <v>563</v>
      </c>
      <c r="E270" s="36">
        <v>1.61</v>
      </c>
      <c r="F270" s="78" t="s">
        <v>556</v>
      </c>
      <c r="G270" s="36" t="s">
        <v>178</v>
      </c>
      <c r="H270" s="36" t="s">
        <v>53</v>
      </c>
      <c r="I270" s="36">
        <v>645</v>
      </c>
      <c r="J270" s="36">
        <f t="shared" si="0"/>
        <v>645</v>
      </c>
      <c r="K270" s="78" t="s">
        <v>557</v>
      </c>
      <c r="L270" s="78"/>
    </row>
    <row r="271" spans="1:12" ht="33.75">
      <c r="A271" s="82" t="s">
        <v>288</v>
      </c>
      <c r="B271" s="36" t="s">
        <v>39</v>
      </c>
      <c r="C271" s="36" t="s">
        <v>32</v>
      </c>
      <c r="D271" s="36" t="s">
        <v>564</v>
      </c>
      <c r="E271" s="36">
        <v>0.52</v>
      </c>
      <c r="F271" s="78" t="s">
        <v>556</v>
      </c>
      <c r="G271" s="36" t="s">
        <v>178</v>
      </c>
      <c r="H271" s="36" t="s">
        <v>39</v>
      </c>
      <c r="I271" s="36">
        <v>206</v>
      </c>
      <c r="J271" s="36">
        <f t="shared" si="0"/>
        <v>206</v>
      </c>
      <c r="K271" s="78" t="s">
        <v>557</v>
      </c>
      <c r="L271" s="78"/>
    </row>
    <row r="272" spans="1:12" ht="33.75">
      <c r="A272" s="82" t="s">
        <v>292</v>
      </c>
      <c r="B272" s="36" t="s">
        <v>57</v>
      </c>
      <c r="C272" s="36" t="s">
        <v>32</v>
      </c>
      <c r="D272" s="36" t="s">
        <v>565</v>
      </c>
      <c r="E272" s="36">
        <v>0.75</v>
      </c>
      <c r="F272" s="78" t="s">
        <v>556</v>
      </c>
      <c r="G272" s="36" t="s">
        <v>178</v>
      </c>
      <c r="H272" s="36" t="s">
        <v>57</v>
      </c>
      <c r="I272" s="36">
        <v>301</v>
      </c>
      <c r="J272" s="36">
        <f t="shared" si="0"/>
        <v>301</v>
      </c>
      <c r="K272" s="78" t="s">
        <v>557</v>
      </c>
      <c r="L272" s="78"/>
    </row>
    <row r="273" spans="1:12" ht="33.75">
      <c r="A273" s="82" t="s">
        <v>296</v>
      </c>
      <c r="B273" s="36" t="s">
        <v>91</v>
      </c>
      <c r="C273" s="36" t="s">
        <v>32</v>
      </c>
      <c r="D273" s="36" t="s">
        <v>566</v>
      </c>
      <c r="E273" s="36">
        <v>0.2</v>
      </c>
      <c r="F273" s="78" t="s">
        <v>556</v>
      </c>
      <c r="G273" s="36" t="s">
        <v>178</v>
      </c>
      <c r="H273" s="36" t="s">
        <v>91</v>
      </c>
      <c r="I273" s="36">
        <v>81</v>
      </c>
      <c r="J273" s="36">
        <f t="shared" si="0"/>
        <v>81</v>
      </c>
      <c r="K273" s="78" t="s">
        <v>557</v>
      </c>
      <c r="L273" s="78"/>
    </row>
    <row r="274" spans="1:12" ht="33.75">
      <c r="A274" s="58">
        <v>8</v>
      </c>
      <c r="B274" s="75" t="s">
        <v>567</v>
      </c>
      <c r="C274" s="36" t="s">
        <v>461</v>
      </c>
      <c r="D274" s="36" t="s">
        <v>555</v>
      </c>
      <c r="E274" s="36">
        <v>12.54</v>
      </c>
      <c r="F274" s="78" t="s">
        <v>556</v>
      </c>
      <c r="G274" s="36" t="s">
        <v>178</v>
      </c>
      <c r="H274" s="36"/>
      <c r="I274" s="36">
        <v>2787</v>
      </c>
      <c r="J274" s="36">
        <f t="shared" si="0"/>
        <v>2787</v>
      </c>
      <c r="K274" s="78" t="s">
        <v>557</v>
      </c>
      <c r="L274" s="83"/>
    </row>
    <row r="275" spans="1:12" ht="33.75">
      <c r="A275" s="80" t="s">
        <v>264</v>
      </c>
      <c r="B275" s="36" t="s">
        <v>20</v>
      </c>
      <c r="C275" s="36" t="s">
        <v>32</v>
      </c>
      <c r="D275" s="36" t="s">
        <v>558</v>
      </c>
      <c r="E275" s="36">
        <v>2.62</v>
      </c>
      <c r="F275" s="78" t="s">
        <v>556</v>
      </c>
      <c r="G275" s="36" t="s">
        <v>178</v>
      </c>
      <c r="H275" s="36" t="s">
        <v>20</v>
      </c>
      <c r="I275" s="36">
        <v>582</v>
      </c>
      <c r="J275" s="36">
        <f t="shared" si="0"/>
        <v>582</v>
      </c>
      <c r="K275" s="78" t="s">
        <v>557</v>
      </c>
      <c r="L275" s="83"/>
    </row>
    <row r="276" spans="1:12" ht="33.75">
      <c r="A276" s="80" t="s">
        <v>268</v>
      </c>
      <c r="B276" s="36" t="s">
        <v>138</v>
      </c>
      <c r="C276" s="36" t="s">
        <v>32</v>
      </c>
      <c r="D276" s="36" t="s">
        <v>559</v>
      </c>
      <c r="E276" s="36">
        <v>0.6</v>
      </c>
      <c r="F276" s="78" t="s">
        <v>556</v>
      </c>
      <c r="G276" s="36" t="s">
        <v>178</v>
      </c>
      <c r="H276" s="36" t="s">
        <v>138</v>
      </c>
      <c r="I276" s="36">
        <v>134</v>
      </c>
      <c r="J276" s="36">
        <f t="shared" si="0"/>
        <v>134</v>
      </c>
      <c r="K276" s="78" t="s">
        <v>557</v>
      </c>
      <c r="L276" s="83"/>
    </row>
    <row r="277" spans="1:12" ht="33.75">
      <c r="A277" s="80" t="s">
        <v>272</v>
      </c>
      <c r="B277" s="36" t="s">
        <v>49</v>
      </c>
      <c r="C277" s="36" t="s">
        <v>32</v>
      </c>
      <c r="D277" s="36" t="s">
        <v>560</v>
      </c>
      <c r="E277" s="36">
        <v>2.39</v>
      </c>
      <c r="F277" s="78" t="s">
        <v>556</v>
      </c>
      <c r="G277" s="36" t="s">
        <v>178</v>
      </c>
      <c r="H277" s="36" t="s">
        <v>49</v>
      </c>
      <c r="I277" s="36">
        <v>530</v>
      </c>
      <c r="J277" s="36">
        <f t="shared" si="0"/>
        <v>530</v>
      </c>
      <c r="K277" s="78" t="s">
        <v>557</v>
      </c>
      <c r="L277" s="83"/>
    </row>
    <row r="278" spans="1:12" ht="33.75">
      <c r="A278" s="82" t="s">
        <v>276</v>
      </c>
      <c r="B278" s="36" t="s">
        <v>43</v>
      </c>
      <c r="C278" s="36" t="s">
        <v>32</v>
      </c>
      <c r="D278" s="36" t="s">
        <v>561</v>
      </c>
      <c r="E278" s="36">
        <v>1.07</v>
      </c>
      <c r="F278" s="78" t="s">
        <v>556</v>
      </c>
      <c r="G278" s="36" t="s">
        <v>178</v>
      </c>
      <c r="H278" s="36" t="s">
        <v>43</v>
      </c>
      <c r="I278" s="36">
        <v>237</v>
      </c>
      <c r="J278" s="36">
        <f t="shared" si="0"/>
        <v>237</v>
      </c>
      <c r="K278" s="78" t="s">
        <v>557</v>
      </c>
      <c r="L278" s="83"/>
    </row>
    <row r="279" spans="1:12" ht="33.75">
      <c r="A279" s="82" t="s">
        <v>280</v>
      </c>
      <c r="B279" s="36" t="s">
        <v>74</v>
      </c>
      <c r="C279" s="36" t="s">
        <v>32</v>
      </c>
      <c r="D279" s="36" t="s">
        <v>562</v>
      </c>
      <c r="E279" s="36">
        <v>0.32</v>
      </c>
      <c r="F279" s="78" t="s">
        <v>556</v>
      </c>
      <c r="G279" s="36" t="s">
        <v>178</v>
      </c>
      <c r="H279" s="36" t="s">
        <v>74</v>
      </c>
      <c r="I279" s="36">
        <v>71</v>
      </c>
      <c r="J279" s="36">
        <f t="shared" si="0"/>
        <v>71</v>
      </c>
      <c r="K279" s="78" t="s">
        <v>557</v>
      </c>
      <c r="L279" s="83"/>
    </row>
    <row r="280" spans="1:12" ht="33.75">
      <c r="A280" s="82" t="s">
        <v>284</v>
      </c>
      <c r="B280" s="36" t="s">
        <v>53</v>
      </c>
      <c r="C280" s="36" t="s">
        <v>32</v>
      </c>
      <c r="D280" s="36" t="s">
        <v>563</v>
      </c>
      <c r="E280" s="36">
        <v>2.9</v>
      </c>
      <c r="F280" s="78" t="s">
        <v>556</v>
      </c>
      <c r="G280" s="36" t="s">
        <v>178</v>
      </c>
      <c r="H280" s="36" t="s">
        <v>53</v>
      </c>
      <c r="I280" s="36">
        <v>645</v>
      </c>
      <c r="J280" s="36">
        <f t="shared" si="0"/>
        <v>645</v>
      </c>
      <c r="K280" s="78" t="s">
        <v>557</v>
      </c>
      <c r="L280" s="83"/>
    </row>
    <row r="281" spans="1:12" ht="33.75">
      <c r="A281" s="82" t="s">
        <v>288</v>
      </c>
      <c r="B281" s="36" t="s">
        <v>39</v>
      </c>
      <c r="C281" s="36" t="s">
        <v>32</v>
      </c>
      <c r="D281" s="36" t="s">
        <v>564</v>
      </c>
      <c r="E281" s="36">
        <v>0.93</v>
      </c>
      <c r="F281" s="78" t="s">
        <v>556</v>
      </c>
      <c r="G281" s="36" t="s">
        <v>178</v>
      </c>
      <c r="H281" s="36" t="s">
        <v>39</v>
      </c>
      <c r="I281" s="36">
        <v>206</v>
      </c>
      <c r="J281" s="36">
        <f t="shared" si="0"/>
        <v>206</v>
      </c>
      <c r="K281" s="78" t="s">
        <v>557</v>
      </c>
      <c r="L281" s="83"/>
    </row>
    <row r="282" spans="1:12" ht="33.75">
      <c r="A282" s="82" t="s">
        <v>292</v>
      </c>
      <c r="B282" s="36" t="s">
        <v>57</v>
      </c>
      <c r="C282" s="36" t="s">
        <v>32</v>
      </c>
      <c r="D282" s="36" t="s">
        <v>565</v>
      </c>
      <c r="E282" s="36">
        <v>1.35</v>
      </c>
      <c r="F282" s="78" t="s">
        <v>556</v>
      </c>
      <c r="G282" s="36" t="s">
        <v>178</v>
      </c>
      <c r="H282" s="36" t="s">
        <v>57</v>
      </c>
      <c r="I282" s="36">
        <v>301</v>
      </c>
      <c r="J282" s="36">
        <f t="shared" si="0"/>
        <v>301</v>
      </c>
      <c r="K282" s="78" t="s">
        <v>557</v>
      </c>
      <c r="L282" s="83"/>
    </row>
    <row r="283" spans="1:12" ht="33.75">
      <c r="A283" s="82" t="s">
        <v>296</v>
      </c>
      <c r="B283" s="36" t="s">
        <v>91</v>
      </c>
      <c r="C283" s="36" t="s">
        <v>32</v>
      </c>
      <c r="D283" s="36" t="s">
        <v>566</v>
      </c>
      <c r="E283" s="36">
        <v>0.36</v>
      </c>
      <c r="F283" s="78" t="s">
        <v>556</v>
      </c>
      <c r="G283" s="36" t="s">
        <v>178</v>
      </c>
      <c r="H283" s="36" t="s">
        <v>91</v>
      </c>
      <c r="I283" s="36">
        <v>81</v>
      </c>
      <c r="J283" s="36">
        <f t="shared" si="0"/>
        <v>81</v>
      </c>
      <c r="K283" s="78" t="s">
        <v>557</v>
      </c>
      <c r="L283" s="83"/>
    </row>
    <row r="284" spans="1:12" ht="33.75">
      <c r="A284" s="58">
        <v>9</v>
      </c>
      <c r="B284" s="75" t="s">
        <v>568</v>
      </c>
      <c r="C284" s="36" t="s">
        <v>461</v>
      </c>
      <c r="D284" s="36" t="s">
        <v>569</v>
      </c>
      <c r="E284" s="36">
        <v>7</v>
      </c>
      <c r="F284" s="78" t="s">
        <v>556</v>
      </c>
      <c r="G284" s="36" t="s">
        <v>178</v>
      </c>
      <c r="H284" s="36"/>
      <c r="I284" s="36">
        <v>697</v>
      </c>
      <c r="J284" s="36">
        <f t="shared" si="0"/>
        <v>697</v>
      </c>
      <c r="K284" s="78" t="s">
        <v>557</v>
      </c>
      <c r="L284" s="78"/>
    </row>
    <row r="285" spans="1:12" ht="33.75">
      <c r="A285" s="80" t="s">
        <v>264</v>
      </c>
      <c r="B285" s="36" t="s">
        <v>20</v>
      </c>
      <c r="C285" s="36" t="s">
        <v>32</v>
      </c>
      <c r="D285" s="36" t="s">
        <v>570</v>
      </c>
      <c r="E285" s="36">
        <v>1</v>
      </c>
      <c r="F285" s="78" t="s">
        <v>556</v>
      </c>
      <c r="G285" s="36" t="s">
        <v>178</v>
      </c>
      <c r="H285" s="36" t="s">
        <v>20</v>
      </c>
      <c r="I285" s="36">
        <v>95</v>
      </c>
      <c r="J285" s="36">
        <f t="shared" si="0"/>
        <v>95</v>
      </c>
      <c r="K285" s="78" t="s">
        <v>557</v>
      </c>
      <c r="L285" s="78"/>
    </row>
    <row r="286" spans="1:12" ht="33.75">
      <c r="A286" s="80" t="s">
        <v>268</v>
      </c>
      <c r="B286" s="36" t="s">
        <v>138</v>
      </c>
      <c r="C286" s="36" t="s">
        <v>32</v>
      </c>
      <c r="D286" s="36" t="s">
        <v>571</v>
      </c>
      <c r="E286" s="36">
        <v>0.8</v>
      </c>
      <c r="F286" s="78" t="s">
        <v>556</v>
      </c>
      <c r="G286" s="36" t="s">
        <v>178</v>
      </c>
      <c r="H286" s="36" t="s">
        <v>138</v>
      </c>
      <c r="I286" s="36">
        <v>84</v>
      </c>
      <c r="J286" s="36">
        <f t="shared" si="0"/>
        <v>84</v>
      </c>
      <c r="K286" s="78" t="s">
        <v>557</v>
      </c>
      <c r="L286" s="78"/>
    </row>
    <row r="287" spans="1:12" ht="33.75">
      <c r="A287" s="80" t="s">
        <v>272</v>
      </c>
      <c r="B287" s="36" t="s">
        <v>49</v>
      </c>
      <c r="C287" s="36" t="s">
        <v>32</v>
      </c>
      <c r="D287" s="36" t="s">
        <v>572</v>
      </c>
      <c r="E287" s="36">
        <v>0.7</v>
      </c>
      <c r="F287" s="78" t="s">
        <v>556</v>
      </c>
      <c r="G287" s="36" t="s">
        <v>178</v>
      </c>
      <c r="H287" s="36" t="s">
        <v>49</v>
      </c>
      <c r="I287" s="36">
        <v>77</v>
      </c>
      <c r="J287" s="36">
        <f t="shared" si="0"/>
        <v>77</v>
      </c>
      <c r="K287" s="78" t="s">
        <v>557</v>
      </c>
      <c r="L287" s="78"/>
    </row>
    <row r="288" spans="1:12" ht="33.75">
      <c r="A288" s="82" t="s">
        <v>276</v>
      </c>
      <c r="B288" s="36" t="s">
        <v>43</v>
      </c>
      <c r="C288" s="36" t="s">
        <v>32</v>
      </c>
      <c r="D288" s="36" t="s">
        <v>573</v>
      </c>
      <c r="E288" s="36">
        <v>0.7</v>
      </c>
      <c r="F288" s="78" t="s">
        <v>556</v>
      </c>
      <c r="G288" s="36" t="s">
        <v>178</v>
      </c>
      <c r="H288" s="36" t="s">
        <v>43</v>
      </c>
      <c r="I288" s="36">
        <v>67</v>
      </c>
      <c r="J288" s="36">
        <f t="shared" si="0"/>
        <v>67</v>
      </c>
      <c r="K288" s="78" t="s">
        <v>557</v>
      </c>
      <c r="L288" s="78"/>
    </row>
    <row r="289" spans="1:12" ht="33.75">
      <c r="A289" s="82" t="s">
        <v>280</v>
      </c>
      <c r="B289" s="36" t="s">
        <v>74</v>
      </c>
      <c r="C289" s="36" t="s">
        <v>32</v>
      </c>
      <c r="D289" s="36" t="s">
        <v>574</v>
      </c>
      <c r="E289" s="36">
        <v>0.5</v>
      </c>
      <c r="F289" s="78" t="s">
        <v>556</v>
      </c>
      <c r="G289" s="36" t="s">
        <v>178</v>
      </c>
      <c r="H289" s="36" t="s">
        <v>74</v>
      </c>
      <c r="I289" s="36">
        <v>50</v>
      </c>
      <c r="J289" s="36">
        <f t="shared" si="0"/>
        <v>50</v>
      </c>
      <c r="K289" s="78" t="s">
        <v>557</v>
      </c>
      <c r="L289" s="78"/>
    </row>
    <row r="290" spans="1:12" ht="33.75">
      <c r="A290" s="82" t="s">
        <v>284</v>
      </c>
      <c r="B290" s="36" t="s">
        <v>53</v>
      </c>
      <c r="C290" s="36" t="s">
        <v>32</v>
      </c>
      <c r="D290" s="36" t="s">
        <v>570</v>
      </c>
      <c r="E290" s="36">
        <v>1</v>
      </c>
      <c r="F290" s="78" t="s">
        <v>556</v>
      </c>
      <c r="G290" s="36" t="s">
        <v>178</v>
      </c>
      <c r="H290" s="36" t="s">
        <v>53</v>
      </c>
      <c r="I290" s="36">
        <v>95</v>
      </c>
      <c r="J290" s="36">
        <f t="shared" si="0"/>
        <v>95</v>
      </c>
      <c r="K290" s="78" t="s">
        <v>557</v>
      </c>
      <c r="L290" s="78"/>
    </row>
    <row r="291" spans="1:12" ht="33.75">
      <c r="A291" s="82" t="s">
        <v>288</v>
      </c>
      <c r="B291" s="36" t="s">
        <v>39</v>
      </c>
      <c r="C291" s="36" t="s">
        <v>32</v>
      </c>
      <c r="D291" s="36" t="s">
        <v>575</v>
      </c>
      <c r="E291" s="36">
        <v>1</v>
      </c>
      <c r="F291" s="78" t="s">
        <v>556</v>
      </c>
      <c r="G291" s="36" t="s">
        <v>178</v>
      </c>
      <c r="H291" s="36" t="s">
        <v>39</v>
      </c>
      <c r="I291" s="36">
        <v>96</v>
      </c>
      <c r="J291" s="36">
        <f t="shared" si="0"/>
        <v>96</v>
      </c>
      <c r="K291" s="78" t="s">
        <v>557</v>
      </c>
      <c r="L291" s="78"/>
    </row>
    <row r="292" spans="1:12" ht="33.75">
      <c r="A292" s="82" t="s">
        <v>292</v>
      </c>
      <c r="B292" s="36" t="s">
        <v>57</v>
      </c>
      <c r="C292" s="36" t="s">
        <v>32</v>
      </c>
      <c r="D292" s="36" t="s">
        <v>576</v>
      </c>
      <c r="E292" s="36">
        <v>0.8</v>
      </c>
      <c r="F292" s="78" t="s">
        <v>556</v>
      </c>
      <c r="G292" s="36" t="s">
        <v>178</v>
      </c>
      <c r="H292" s="36" t="s">
        <v>57</v>
      </c>
      <c r="I292" s="36">
        <v>80</v>
      </c>
      <c r="J292" s="36">
        <f t="shared" si="0"/>
        <v>80</v>
      </c>
      <c r="K292" s="78" t="s">
        <v>557</v>
      </c>
      <c r="L292" s="78"/>
    </row>
    <row r="293" spans="1:12" ht="33.75">
      <c r="A293" s="82" t="s">
        <v>296</v>
      </c>
      <c r="B293" s="36" t="s">
        <v>91</v>
      </c>
      <c r="C293" s="36" t="s">
        <v>32</v>
      </c>
      <c r="D293" s="36" t="s">
        <v>577</v>
      </c>
      <c r="E293" s="36">
        <v>0.5</v>
      </c>
      <c r="F293" s="78" t="s">
        <v>556</v>
      </c>
      <c r="G293" s="36" t="s">
        <v>178</v>
      </c>
      <c r="H293" s="36" t="s">
        <v>91</v>
      </c>
      <c r="I293" s="36">
        <v>53</v>
      </c>
      <c r="J293" s="36">
        <f t="shared" si="0"/>
        <v>53</v>
      </c>
      <c r="K293" s="78" t="s">
        <v>557</v>
      </c>
      <c r="L293" s="78"/>
    </row>
  </sheetData>
  <mergeCells count="2">
    <mergeCell ref="A1:L1"/>
    <mergeCell ref="A2:L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2018-08-27T07:28:17Z</dcterms:modified>
</cp:coreProperties>
</file>