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 firstSheet="2" activeTab="2"/>
  </bookViews>
  <sheets>
    <sheet name="社保基金预算封面" sheetId="1" r:id="rId1"/>
    <sheet name="预算目录" sheetId="2" r:id="rId2"/>
    <sheet name="预算总表" sheetId="3" r:id="rId3"/>
    <sheet name="企业职工基本养老收支预算表" sheetId="16" r:id="rId4"/>
    <sheet name="城乡居民基本养老收支预算表" sheetId="5" r:id="rId5"/>
    <sheet name="机关事业单位基本养老收支预算表" sheetId="6" r:id="rId6"/>
    <sheet name="工伤保险基金收支预算表" sheetId="9" r:id="rId7"/>
    <sheet name="失业保险基金收支预算表" sheetId="10" r:id="rId8"/>
    <sheet name="财政对社会保险基金补助情况表" sheetId="11" r:id="rId9"/>
    <sheet name="地方财政对企业职工基本养老保险" sheetId="12" r:id="rId10"/>
    <sheet name="基本养老基础资料表" sheetId="13" r:id="rId11"/>
    <sheet name="基本医疗基础资料表" sheetId="14" r:id="rId12"/>
    <sheet name="失业工伤基础资料表" sheetId="15" r:id="rId13"/>
  </sheets>
  <calcPr calcId="144525"/>
  <oleSize ref="A1"/>
</workbook>
</file>

<file path=xl/sharedStrings.xml><?xml version="1.0" encoding="utf-8"?>
<sst xmlns="http://schemas.openxmlformats.org/spreadsheetml/2006/main" count="319">
  <si>
    <t>附件1</t>
  </si>
  <si>
    <t xml:space="preserve">    2023 年 社 会 保 险 基 金 预 算</t>
  </si>
  <si>
    <t>批准日期：</t>
  </si>
  <si>
    <t>年</t>
  </si>
  <si>
    <t>月</t>
  </si>
  <si>
    <t>日</t>
  </si>
  <si>
    <t xml:space="preserve">                </t>
  </si>
  <si>
    <t>财政厅（局）：</t>
  </si>
  <si>
    <t>人力资源社会保障厅（局）：</t>
  </si>
  <si>
    <t>医疗保障局：</t>
  </si>
  <si>
    <t>报送日期：</t>
  </si>
  <si>
    <t xml:space="preserve"> 日</t>
  </si>
  <si>
    <t xml:space="preserve">                 </t>
  </si>
  <si>
    <t>税务局：</t>
  </si>
  <si>
    <t>财政厅（局）负责人（章）：</t>
  </si>
  <si>
    <t>财务负责人（章）：</t>
  </si>
  <si>
    <t>经办人（章）：</t>
  </si>
  <si>
    <t>人力资源社会保障（厅）局负责人（章）：</t>
  </si>
  <si>
    <t>医疗保障局负责人（章）：</t>
  </si>
  <si>
    <t>税务局负责人（章）：</t>
  </si>
  <si>
    <t>社保费部门负责人（章）：</t>
  </si>
  <si>
    <t>目      录</t>
  </si>
  <si>
    <t>一、2023年社会保险基金收支预算总表...........................................................</t>
  </si>
  <si>
    <t>社预01表</t>
  </si>
  <si>
    <t>二、2023年企业职工基本养老保险基金收支预算表.........................................................</t>
  </si>
  <si>
    <t>社预02表</t>
  </si>
  <si>
    <t>三、2023年城乡居民基本养老保险基金收支预算表.........................................................</t>
  </si>
  <si>
    <t>社预03表</t>
  </si>
  <si>
    <t>四、2023年机关事业单位基本养老保险基金收支预算表...................................................</t>
  </si>
  <si>
    <t>社预04表</t>
  </si>
  <si>
    <t>五、2023年职工基本医疗保险(含生育保险)基金收支预算表.........................................................</t>
  </si>
  <si>
    <t>社预05表</t>
  </si>
  <si>
    <t>六、2023年城乡居民基本医疗保险基金收支预算表...................................................</t>
  </si>
  <si>
    <t>社预06表</t>
  </si>
  <si>
    <t>七、2023年工伤保险基金收支预算表...............................................</t>
  </si>
  <si>
    <t>社预07表</t>
  </si>
  <si>
    <t>八、2023年失业保险基金收支预算表.......................................................</t>
  </si>
  <si>
    <t>社预08表</t>
  </si>
  <si>
    <t>九、2023年财政对社会保险基金补助情况表.....................................................</t>
  </si>
  <si>
    <t>社预附01表</t>
  </si>
  <si>
    <t>十、2023年地方财政对企业职工基本养老保险基金补助情况构成表.....................</t>
  </si>
  <si>
    <t>社预附02表</t>
  </si>
  <si>
    <t>十一、2023年基本养老保险基础资料表.....................................................</t>
  </si>
  <si>
    <t>社预附03表</t>
  </si>
  <si>
    <t>十二、2023年基本医疗保险基础资料表.....................................................</t>
  </si>
  <si>
    <t>社预附04表</t>
  </si>
  <si>
    <t>十三、2023年失业保险、工伤保险基础资料表.....................................................</t>
  </si>
  <si>
    <t>社预附05表</t>
  </si>
  <si>
    <t>2023年社会保险基金收支预算总表</t>
  </si>
  <si>
    <t>海原县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</si>
  <si>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</si>
  <si>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</si>
  <si>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</si>
  <si>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</si>
  <si>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</si>
  <si>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</si>
  <si>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</si>
  <si>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</si>
  <si>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</si>
  <si>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</si>
  <si>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</si>
  <si>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</si>
  <si>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</si>
  <si>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</si>
  <si>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</si>
  <si>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</si>
  <si>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</si>
  <si>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7.全国统筹调剂资金收入（省级专用）</t>
  </si>
  <si>
    <t xml:space="preserve">         8.全国统筹调剂资金收入（中央专用)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</si>
  <si>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</si>
  <si>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</si>
  <si>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</si>
  <si>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</si>
  <si>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</si>
  <si>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5.全国统筹调剂资金支出（省级专用）</t>
  </si>
  <si>
    <t>三、本年收支结余</t>
  </si>
  <si>
    <t>四、年末滚存结余</t>
  </si>
  <si>
    <t>第 1 页</t>
  </si>
  <si>
    <t>2023年企业职工基本养老保险基金收支预算表</t>
  </si>
  <si>
    <t>2022年执行数</t>
  </si>
  <si>
    <t>2023年预算数</t>
  </si>
  <si>
    <t>一、基本养老保险费收入</t>
  </si>
  <si>
    <t>一、基本养老金支出</t>
  </si>
  <si>
    <t>二、财政补贴收入</t>
  </si>
  <si>
    <t xml:space="preserve">    其中：离休金支出</t>
  </si>
  <si>
    <t xml:space="preserve">    其中：地方财政补贴</t>
  </si>
  <si>
    <t>二、医疗补助金支出</t>
  </si>
  <si>
    <t>三、利息收入</t>
  </si>
  <si>
    <t>三、丧葬补助金和抚恤金支出</t>
  </si>
  <si>
    <t>四、委托投资收益</t>
  </si>
  <si>
    <t>四、病残津贴</t>
  </si>
  <si>
    <t>×</t>
  </si>
  <si>
    <t>五、转移收入</t>
  </si>
  <si>
    <t>五、转移支出</t>
  </si>
  <si>
    <t>六、其他收入</t>
  </si>
  <si>
    <t>六、其他支出</t>
  </si>
  <si>
    <t xml:space="preserve">    其中：滞纳金</t>
  </si>
  <si>
    <t>七、本年收入小计</t>
  </si>
  <si>
    <t>七、本年支出小计</t>
  </si>
  <si>
    <t>八、上级补助收入</t>
  </si>
  <si>
    <t>八、补助下级支出</t>
  </si>
  <si>
    <t xml:space="preserve">    其中：全国统筹调剂资金
          收入(省级专用)</t>
  </si>
  <si>
    <t xml:space="preserve">    其中：全国统筹调剂资金
          支出(中央专用)</t>
  </si>
  <si>
    <t>九、下级上解收入</t>
  </si>
  <si>
    <t>九、上解上级支出</t>
  </si>
  <si>
    <t xml:space="preserve">    其中：全国统筹调剂资金
          收入(中央专用)</t>
  </si>
  <si>
    <t xml:space="preserve">    其中：全国统筹调剂资金
          支出(省级专用)</t>
  </si>
  <si>
    <t>十、本年收入合计</t>
  </si>
  <si>
    <t>十、本年支出合计</t>
  </si>
  <si>
    <t>十一、本年收支结余</t>
  </si>
  <si>
    <t>十一、上年结余</t>
  </si>
  <si>
    <t>十二、年末滚存结余</t>
  </si>
  <si>
    <t>总        计</t>
  </si>
  <si>
    <t>第 2 页</t>
  </si>
  <si>
    <t>2023年城乡居民基本养老保险基金收支预算表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</si>
  <si>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</si>
  <si>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</si>
  <si>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</si>
  <si>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</si>
  <si>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</si>
  <si>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</si>
  <si>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</si>
  <si>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</si>
  <si>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</si>
  <si>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</si>
  <si>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</si>
  <si>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</si>
  <si>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</si>
  <si>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</si>
  <si>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</si>
  <si>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</si>
  <si>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</si>
  <si>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</si>
  <si>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</si>
  <si>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</si>
  <si>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</si>
  <si>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</si>
  <si>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</si>
  <si>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</si>
  <si>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</si>
  <si>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第 3 页</t>
  </si>
  <si>
    <t>2023年机关事业单位基本养老保险基金收支预算表</t>
  </si>
  <si>
    <t xml:space="preserve">    其中：当期征缴收入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</si>
  <si>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</si>
  <si>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</si>
  <si>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</si>
  <si>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</si>
  <si>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</si>
  <si>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</si>
  <si>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</si>
  <si>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</si>
  <si>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</si>
  <si>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</si>
  <si>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</si>
  <si>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</si>
  <si>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</si>
  <si>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</si>
  <si>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</si>
  <si>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第 4 页</t>
  </si>
  <si>
    <t>2023年工伤保险基金收支预算表</t>
  </si>
  <si>
    <t>一、工伤保险费收入</t>
  </si>
  <si>
    <t>一、工伤保险待遇支出</t>
  </si>
  <si>
    <t xml:space="preserve">    其中：工伤保险费-公务员工伤保险费收入</t>
  </si>
  <si>
    <t>二、劳动能力鉴定支出</t>
  </si>
  <si>
    <t>二、职业伤害保障费收入（试点）</t>
  </si>
  <si>
    <t>三、工伤保险预防费用支出</t>
  </si>
  <si>
    <t>三、财政补贴收入</t>
  </si>
  <si>
    <t>四、职业伤害保障支出（试点）</t>
  </si>
  <si>
    <t xml:space="preserve">    其中：职业伤害保障待遇支出（试点）</t>
  </si>
  <si>
    <t xml:space="preserve">          职业伤害保障劳动能力鉴定费（试点）</t>
  </si>
  <si>
    <t xml:space="preserve">          职业伤害保障委托承办费用支出（试点）</t>
  </si>
  <si>
    <t>第 5 页</t>
  </si>
  <si>
    <t>2023年失业保险基金收支预算表</t>
  </si>
  <si>
    <t>一、失业保险费收入</t>
  </si>
  <si>
    <t>一、失业保险金支出</t>
  </si>
  <si>
    <t xml:space="preserve">二、基本医疗保险费支出 </t>
  </si>
  <si>
    <t>四、职业培训和职业介绍补贴支出</t>
  </si>
  <si>
    <t>五、其他费用支出</t>
  </si>
  <si>
    <t>六、稳定岗位补贴（稳岗返还）支出</t>
  </si>
  <si>
    <t>七、技能提升补贴支出</t>
  </si>
  <si>
    <t>八、转移支出</t>
  </si>
  <si>
    <t>九、其他支出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</si>
  <si>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</si>
  <si>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</si>
  <si>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</si>
  <si>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</si>
  <si>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</si>
  <si>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</si>
  <si>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第 6 页</t>
  </si>
  <si>
    <t>2023年财政对社会保险基金补助情况表</t>
  </si>
  <si>
    <t xml:space="preserve">项      目  </t>
  </si>
  <si>
    <t>企业职工基本养老保险基金</t>
  </si>
  <si>
    <t>城乡居民基本养老保险基金</t>
  </si>
  <si>
    <t>机关事业单位基本养老保险基金</t>
  </si>
  <si>
    <t>职工基本医疗保险（含生育保险）基金</t>
  </si>
  <si>
    <t>城乡居民基本医疗保险基金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</si>
  <si>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</si>
  <si>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</si>
  <si>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</si>
  <si>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</si>
  <si>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</si>
  <si>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 一般公共预算科目和名称</t>
  </si>
  <si>
    <t>2082601财政对企业职工基本养老保险基金的补助</t>
  </si>
  <si>
    <t>2082602财政对城乡居民基本养老保险基金的补助</t>
  </si>
  <si>
    <t>2080507对机关事业单位基本养老保险基金的补助</t>
  </si>
  <si>
    <t>2101201财政对职工基本医疗保险基金的补助</t>
  </si>
  <si>
    <t>2101202财政对城乡居民基本医疗保险基金的补助</t>
  </si>
  <si>
    <t>2082702财政对工伤保险基金的补助</t>
  </si>
  <si>
    <t>2082701财政对失业保险基金的补助</t>
  </si>
  <si>
    <t xml:space="preserve">    一般公共预算列支金额</t>
  </si>
  <si>
    <t xml:space="preserve">   （一）中央级</t>
  </si>
  <si>
    <t>　 （二）省级</t>
  </si>
  <si>
    <t>　 （三）地级</t>
  </si>
  <si>
    <t>　 （四）县级</t>
  </si>
  <si>
    <t>第 7 页</t>
  </si>
  <si>
    <t>2023年地方财政对企业职工基本养老保险基金补助情况构成表</t>
  </si>
  <si>
    <t>金额</t>
  </si>
  <si>
    <t>一、合计</t>
  </si>
  <si>
    <t>（一）当年调整基本养老金支出补助</t>
  </si>
  <si>
    <t>（二）基金当期缺口补助</t>
  </si>
  <si>
    <t>（三）地方自行出台基金减收增支政策补助</t>
  </si>
  <si>
    <t>（四）其他补助</t>
  </si>
  <si>
    <t>二、省级</t>
  </si>
  <si>
    <t>三、地级</t>
  </si>
  <si>
    <t>四、县级</t>
  </si>
  <si>
    <t>第 8 页</t>
  </si>
  <si>
    <t>2023年基本养老保险基础资料表</t>
  </si>
  <si>
    <t>单位</t>
  </si>
  <si>
    <t>一、企业职工基本养老保险</t>
  </si>
  <si>
    <t xml:space="preserve">       (2)本年补缴以前年度欠费</t>
  </si>
  <si>
    <t>元</t>
  </si>
  <si>
    <t xml:space="preserve">   (一)参保人数</t>
  </si>
  <si>
    <t>人</t>
  </si>
  <si>
    <t xml:space="preserve">       (3)本年新增欠费</t>
  </si>
  <si>
    <t>　     1.在职职工</t>
  </si>
  <si>
    <t xml:space="preserve">       (4)年末累计欠费</t>
  </si>
  <si>
    <t xml:space="preserve">         其中：个人身份参保</t>
  </si>
  <si>
    <t xml:space="preserve">     3.本年预缴以后年度基本养老保险费</t>
  </si>
  <si>
    <t>　　   2.离休人员</t>
  </si>
  <si>
    <t xml:space="preserve">     4.一次性补缴以前年度基本养老保险费</t>
  </si>
  <si>
    <t xml:space="preserve">       3.退休、退职人员</t>
  </si>
  <si>
    <t>二、城乡居民基本养老保险</t>
  </si>
  <si>
    <t xml:space="preserve">        (1)当年新增退休退职人员</t>
  </si>
  <si>
    <t xml:space="preserve">   (一)16-59周岁参保人数</t>
  </si>
  <si>
    <t xml:space="preserve"> 　     (2)当年死亡退休退职人员</t>
  </si>
  <si>
    <t xml:space="preserve">   (二)16-59周岁缴费人数</t>
  </si>
  <si>
    <t xml:space="preserve">   (二)缴费人数</t>
  </si>
  <si>
    <t xml:space="preserve">   (三)实际领取待遇人数</t>
  </si>
  <si>
    <t xml:space="preserve">       其中：个人身份缴费</t>
  </si>
  <si>
    <t xml:space="preserve">   (四)人均缴费水平</t>
  </si>
  <si>
    <t>元/年</t>
  </si>
  <si>
    <t xml:space="preserve">   (三)缴费基数总额</t>
  </si>
  <si>
    <t xml:space="preserve">   (五)人均财政对个人缴费补贴水平</t>
  </si>
  <si>
    <t xml:space="preserve">         其中：个人身份缴费基数总额</t>
  </si>
  <si>
    <t>三、机关事业单位基本养老保险</t>
  </si>
  <si>
    <t xml:space="preserve">   (四)缴费费率</t>
  </si>
  <si>
    <t>%</t>
  </si>
  <si>
    <t xml:space="preserve">       1.单位缴费费率</t>
  </si>
  <si>
    <t xml:space="preserve">   　  1.在职职工</t>
  </si>
  <si>
    <t xml:space="preserve">       2.职工个人缴费费率</t>
  </si>
  <si>
    <t>　   　2.退休、退职人员</t>
  </si>
  <si>
    <t xml:space="preserve">       3.以个人身份参保缴费费率</t>
  </si>
  <si>
    <t xml:space="preserve">   (五)人均缴费工资基数</t>
  </si>
  <si>
    <t xml:space="preserve">   (六)保险费缴纳情况</t>
  </si>
  <si>
    <t xml:space="preserve">       1.缴纳当年基本养老保险费</t>
  </si>
  <si>
    <t xml:space="preserve">       2.欠费情况</t>
  </si>
  <si>
    <t>四、统筹地区职工平均工资</t>
  </si>
  <si>
    <t xml:space="preserve">       (1)上年末累计欠费</t>
  </si>
  <si>
    <t>第 9 页</t>
  </si>
  <si>
    <t>2023年基本医疗保险基础资料表</t>
  </si>
  <si>
    <t>一、职工基本医疗保险</t>
  </si>
  <si>
    <t xml:space="preserve">         其中：单位缴费</t>
  </si>
  <si>
    <t xml:space="preserve">               个人缴费</t>
  </si>
  <si>
    <t xml:space="preserve">       1.在职职工</t>
  </si>
  <si>
    <t xml:space="preserve">        2.欠费情况</t>
  </si>
  <si>
    <t xml:space="preserve">       其中：单建统筹</t>
  </si>
  <si>
    <t xml:space="preserve">          (1)上年末累计欠费</t>
  </si>
  <si>
    <t xml:space="preserve">       2.退休人员</t>
  </si>
  <si>
    <t xml:space="preserve">          (2)本年补缴以前年度欠费</t>
  </si>
  <si>
    <t xml:space="preserve">          (3)本年新增欠费</t>
  </si>
  <si>
    <t xml:space="preserve">             其中：单位欠费</t>
  </si>
  <si>
    <t xml:space="preserve">       其中：单建统筹缴费人数</t>
  </si>
  <si>
    <t xml:space="preserve">                   个人欠费</t>
  </si>
  <si>
    <t xml:space="preserve">          (4)年末累计欠费</t>
  </si>
  <si>
    <t xml:space="preserve">       1.统账结合</t>
  </si>
  <si>
    <t xml:space="preserve">        3.本年预缴以后年度基本医疗保险费</t>
  </si>
  <si>
    <t xml:space="preserve">       （1）单位缴费</t>
  </si>
  <si>
    <t xml:space="preserve">        4.一次性补缴以前年度基本医疗保险费</t>
  </si>
  <si>
    <t xml:space="preserve">       （2）个人缴费</t>
  </si>
  <si>
    <t>二、城乡居民基本医疗保险</t>
  </si>
  <si>
    <t xml:space="preserve">       2.单建统筹</t>
  </si>
  <si>
    <t xml:space="preserve">    (一)年末缴费人数</t>
  </si>
  <si>
    <t xml:space="preserve">    (二)缴费标准</t>
  </si>
  <si>
    <t xml:space="preserve">        其中：个人缴费标准</t>
  </si>
  <si>
    <t xml:space="preserve">       2.个人缴费费率</t>
  </si>
  <si>
    <t xml:space="preserve">              财政补贴标准</t>
  </si>
  <si>
    <t xml:space="preserve">       3.单建统筹缴费费率</t>
  </si>
  <si>
    <t xml:space="preserve">    (三)大病保险情况</t>
  </si>
  <si>
    <t xml:space="preserve">        1.覆盖人数</t>
  </si>
  <si>
    <t xml:space="preserve">        2.筹资标准</t>
  </si>
  <si>
    <t xml:space="preserve">       1.缴纳当年基本医疗保险费</t>
  </si>
  <si>
    <t xml:space="preserve">        3.人均筹资水平</t>
  </si>
  <si>
    <t>第 10 页</t>
  </si>
  <si>
    <t>2023年失业保险、工伤保险基础资料表</t>
  </si>
  <si>
    <t>一、失业保险</t>
  </si>
  <si>
    <t xml:space="preserve">   (九)享受技能提升补贴人数</t>
  </si>
  <si>
    <t>二、工伤保险</t>
  </si>
  <si>
    <t xml:space="preserve">       其中：农民合同制工人参保人数</t>
  </si>
  <si>
    <t xml:space="preserve">    其中：职业伤害保障参保人数</t>
  </si>
  <si>
    <t xml:space="preserve">       1.单位</t>
  </si>
  <si>
    <t xml:space="preserve">       2.个人</t>
  </si>
  <si>
    <t xml:space="preserve">   (六)缴纳当年工伤保险费</t>
  </si>
  <si>
    <t xml:space="preserve">   (六)全年领取失业保险金人月数</t>
  </si>
  <si>
    <t>人月</t>
  </si>
  <si>
    <t xml:space="preserve">       其中：按缴费基数缴纳的工伤保险费</t>
  </si>
  <si>
    <t xml:space="preserve">   (七)代缴基本医疗保险费人月数</t>
  </si>
  <si>
    <t xml:space="preserve">  （七）享受工伤保险待遇全年累计人数</t>
  </si>
  <si>
    <t xml:space="preserve">   (八)享受稳定岗位补贴（稳岗返还）企业参加失业保险人数</t>
  </si>
  <si>
    <t>第 11 页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</si>
</sst>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;\-#,##0;;"/>
    <numFmt numFmtId="177" formatCode="#,##0_ ;\-#,##0"/>
    <numFmt numFmtId="178" formatCode="0_ ;\-0;;"/>
    <numFmt numFmtId="179" formatCode="#,##0.00_ ;\-#,##0.00"/>
    <numFmt numFmtId="180" formatCode="#,##0.00_ ;\-#,##0.00;;"/>
  </numFmts>
  <fonts count="43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2"/>
      <color indexed="8"/>
      <name val="@宋体"/>
      <charset val="1"/>
    </font>
    <font>
      <sz val="10"/>
      <color indexed="8"/>
      <name val="宋体"/>
      <charset val="1"/>
    </font>
    <font>
      <b/>
      <sz val="26"/>
      <color indexed="8"/>
      <name val="宋体"/>
      <charset val="1"/>
    </font>
    <font>
      <sz val="10"/>
      <name val="宋体"/>
      <charset val="1"/>
    </font>
    <font>
      <sz val="11"/>
      <color indexed="8"/>
      <name val="宋体"/>
      <charset val="1"/>
    </font>
    <font>
      <b/>
      <sz val="11"/>
      <color indexed="8"/>
      <name val="宋体"/>
      <charset val="1"/>
    </font>
    <font>
      <sz val="9"/>
      <color indexed="8"/>
      <name val="Arial"/>
      <charset val="1"/>
    </font>
    <font>
      <b/>
      <sz val="17"/>
      <color indexed="8"/>
      <name val="华文中宋"/>
      <charset val="1"/>
    </font>
    <font>
      <sz val="12"/>
      <name val="宋体"/>
      <charset val="1"/>
    </font>
    <font>
      <b/>
      <sz val="10"/>
      <name val="宋体"/>
      <charset val="1"/>
    </font>
    <font>
      <sz val="29"/>
      <color indexed="8"/>
      <name val="宋体"/>
      <charset val="1"/>
    </font>
    <font>
      <sz val="18"/>
      <color indexed="8"/>
      <name val="华文中宋"/>
      <charset val="1"/>
    </font>
    <font>
      <b/>
      <sz val="32"/>
      <color indexed="8"/>
      <name val="宋体"/>
      <charset val="1"/>
    </font>
    <font>
      <sz val="43"/>
      <color indexed="8"/>
      <name val="黑体"/>
      <charset val="1"/>
    </font>
    <font>
      <b/>
      <sz val="27"/>
      <color indexed="8"/>
      <name val="宋体"/>
      <charset val="1"/>
    </font>
    <font>
      <b/>
      <sz val="43"/>
      <color indexed="8"/>
      <name val="宋体"/>
      <charset val="1"/>
    </font>
    <font>
      <sz val="19"/>
      <color indexed="8"/>
      <name val="宋体"/>
      <charset val="1"/>
    </font>
    <font>
      <sz val="23"/>
      <color indexed="8"/>
      <name val="宋体"/>
      <charset val="1"/>
    </font>
    <font>
      <sz val="10"/>
      <color indexed="12"/>
      <name val="宋体"/>
      <charset val="1"/>
    </font>
    <font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006100"/>
      <name val="??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9" fillId="25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30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16" borderId="29" applyNumberFormat="0" applyAlignment="0" applyProtection="0">
      <alignment vertical="center"/>
    </xf>
    <xf numFmtId="0" fontId="40" fillId="16" borderId="33" applyNumberFormat="0" applyAlignment="0" applyProtection="0">
      <alignment vertical="center"/>
    </xf>
    <xf numFmtId="0" fontId="25" fillId="7" borderId="27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/>
  </cellStyleXfs>
  <cellXfs count="184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1" xfId="49" applyNumberFormat="1" applyFont="1" applyFill="1" applyBorder="1" applyAlignment="1">
      <alignment vertical="center"/>
    </xf>
    <xf numFmtId="49" fontId="3" fillId="2" borderId="1" xfId="49" applyNumberFormat="1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3" xfId="49" applyNumberFormat="1" applyFont="1" applyFill="1" applyBorder="1" applyAlignment="1">
      <alignment horizontal="center" vertical="center"/>
    </xf>
    <xf numFmtId="49" fontId="4" fillId="2" borderId="4" xfId="49" applyNumberFormat="1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vertical="center"/>
    </xf>
    <xf numFmtId="49" fontId="3" fillId="2" borderId="2" xfId="49" applyNumberFormat="1" applyFont="1" applyFill="1" applyBorder="1" applyAlignment="1">
      <alignment horizontal="center" vertical="center"/>
    </xf>
    <xf numFmtId="49" fontId="5" fillId="2" borderId="4" xfId="49" applyNumberFormat="1" applyFont="1" applyFill="1" applyBorder="1" applyAlignment="1">
      <alignment horizontal="center" vertical="center"/>
    </xf>
    <xf numFmtId="49" fontId="5" fillId="2" borderId="5" xfId="49" applyNumberFormat="1" applyFont="1" applyFill="1" applyBorder="1" applyAlignment="1">
      <alignment horizontal="center" vertical="center"/>
    </xf>
    <xf numFmtId="49" fontId="3" fillId="2" borderId="6" xfId="49" applyNumberFormat="1" applyFont="1" applyFill="1" applyBorder="1" applyAlignment="1">
      <alignment horizontal="center" vertical="center" wrapText="1"/>
    </xf>
    <xf numFmtId="177" fontId="6" fillId="2" borderId="7" xfId="49" applyNumberFormat="1" applyFont="1" applyFill="1" applyBorder="1" applyAlignment="1">
      <alignment horizontal="right" vertical="center"/>
    </xf>
    <xf numFmtId="49" fontId="3" fillId="2" borderId="2" xfId="49" applyNumberFormat="1" applyFont="1" applyFill="1" applyBorder="1" applyAlignment="1">
      <alignment vertical="center" wrapText="1"/>
    </xf>
    <xf numFmtId="177" fontId="6" fillId="2" borderId="8" xfId="49" applyNumberFormat="1" applyFont="1" applyFill="1" applyBorder="1" applyAlignment="1">
      <alignment horizontal="right" vertical="center"/>
    </xf>
    <xf numFmtId="176" fontId="5" fillId="2" borderId="7" xfId="49" applyNumberFormat="1" applyFont="1" applyFill="1" applyBorder="1" applyAlignment="1">
      <alignment horizontal="center" vertical="center"/>
    </xf>
    <xf numFmtId="49" fontId="5" fillId="2" borderId="7" xfId="49" applyNumberFormat="1" applyFont="1" applyFill="1" applyBorder="1" applyAlignment="1">
      <alignment horizontal="center" vertical="center"/>
    </xf>
    <xf numFmtId="49" fontId="5" fillId="2" borderId="8" xfId="49" applyNumberFormat="1" applyFont="1" applyFill="1" applyBorder="1" applyAlignment="1">
      <alignment horizontal="center" vertical="center"/>
    </xf>
    <xf numFmtId="179" fontId="6" fillId="2" borderId="7" xfId="49" applyNumberFormat="1" applyFont="1" applyFill="1" applyBorder="1" applyAlignment="1">
      <alignment horizontal="right" vertical="center"/>
    </xf>
    <xf numFmtId="179" fontId="6" fillId="2" borderId="8" xfId="49" applyNumberFormat="1" applyFont="1" applyFill="1" applyBorder="1" applyAlignment="1">
      <alignment horizontal="right" vertical="center"/>
    </xf>
    <xf numFmtId="179" fontId="6" fillId="3" borderId="7" xfId="49" applyNumberFormat="1" applyFont="1" applyFill="1" applyBorder="1" applyAlignment="1">
      <alignment horizontal="right" vertical="center"/>
    </xf>
    <xf numFmtId="179" fontId="6" fillId="3" borderId="8" xfId="49" applyNumberFormat="1" applyFont="1" applyFill="1" applyBorder="1" applyAlignment="1">
      <alignment horizontal="right" vertical="center"/>
    </xf>
    <xf numFmtId="49" fontId="3" fillId="2" borderId="4" xfId="49" applyNumberFormat="1" applyFont="1" applyFill="1" applyBorder="1" applyAlignment="1">
      <alignment vertical="center" wrapText="1"/>
    </xf>
    <xf numFmtId="49" fontId="3" fillId="2" borderId="8" xfId="49" applyNumberFormat="1" applyFont="1" applyFill="1" applyBorder="1" applyAlignment="1">
      <alignment vertical="center" wrapText="1"/>
    </xf>
    <xf numFmtId="49" fontId="3" fillId="2" borderId="4" xfId="49" applyNumberFormat="1" applyFont="1" applyFill="1" applyBorder="1" applyAlignment="1">
      <alignment vertical="center"/>
    </xf>
    <xf numFmtId="49" fontId="3" fillId="2" borderId="9" xfId="49" applyNumberFormat="1" applyFont="1" applyFill="1" applyBorder="1" applyAlignment="1">
      <alignment horizontal="center" vertical="center" wrapText="1"/>
    </xf>
    <xf numFmtId="49" fontId="3" fillId="2" borderId="10" xfId="49" applyNumberFormat="1" applyFont="1" applyFill="1" applyBorder="1" applyAlignment="1">
      <alignment vertical="center"/>
    </xf>
    <xf numFmtId="49" fontId="3" fillId="2" borderId="10" xfId="49" applyNumberFormat="1" applyFont="1" applyFill="1" applyBorder="1" applyAlignment="1">
      <alignment horizontal="center" vertical="center"/>
    </xf>
    <xf numFmtId="0" fontId="3" fillId="2" borderId="10" xfId="49" applyFont="1" applyFill="1" applyBorder="1" applyAlignment="1">
      <alignment vertical="center"/>
    </xf>
    <xf numFmtId="0" fontId="3" fillId="2" borderId="10" xfId="49" applyFont="1" applyFill="1" applyBorder="1" applyAlignment="1">
      <alignment horizontal="right" vertical="center"/>
    </xf>
    <xf numFmtId="49" fontId="3" fillId="2" borderId="11" xfId="49" applyNumberFormat="1" applyFont="1" applyFill="1" applyBorder="1" applyAlignment="1">
      <alignment vertical="center"/>
    </xf>
    <xf numFmtId="49" fontId="3" fillId="2" borderId="11" xfId="49" applyNumberFormat="1" applyFont="1" applyFill="1" applyBorder="1" applyAlignment="1">
      <alignment horizontal="right" vertical="center"/>
    </xf>
    <xf numFmtId="49" fontId="4" fillId="2" borderId="9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horizontal="center" vertical="center"/>
    </xf>
    <xf numFmtId="49" fontId="3" fillId="2" borderId="7" xfId="49" applyNumberFormat="1" applyFont="1" applyFill="1" applyBorder="1" applyAlignment="1">
      <alignment vertical="center"/>
    </xf>
    <xf numFmtId="49" fontId="3" fillId="2" borderId="7" xfId="49" applyNumberFormat="1" applyFont="1" applyFill="1" applyBorder="1" applyAlignment="1">
      <alignment horizontal="center" vertical="center"/>
    </xf>
    <xf numFmtId="180" fontId="3" fillId="2" borderId="7" xfId="49" applyNumberFormat="1" applyFont="1" applyFill="1" applyBorder="1" applyAlignment="1">
      <alignment horizontal="right" vertical="center"/>
    </xf>
    <xf numFmtId="176" fontId="3" fillId="3" borderId="7" xfId="49" applyNumberFormat="1" applyFont="1" applyFill="1" applyBorder="1" applyAlignment="1">
      <alignment horizontal="right" vertical="center"/>
    </xf>
    <xf numFmtId="176" fontId="3" fillId="2" borderId="7" xfId="49" applyNumberFormat="1" applyFont="1" applyFill="1" applyBorder="1" applyAlignment="1">
      <alignment horizontal="right" vertical="center"/>
    </xf>
    <xf numFmtId="180" fontId="3" fillId="3" borderId="7" xfId="49" applyNumberFormat="1" applyFont="1" applyFill="1" applyBorder="1" applyAlignment="1">
      <alignment horizontal="right" vertical="center"/>
    </xf>
    <xf numFmtId="176" fontId="3" fillId="2" borderId="7" xfId="49" applyNumberFormat="1" applyFont="1" applyFill="1" applyBorder="1" applyAlignment="1">
      <alignment horizontal="center" vertical="center"/>
    </xf>
    <xf numFmtId="0" fontId="7" fillId="2" borderId="0" xfId="49" applyFont="1" applyFill="1" applyAlignment="1">
      <alignment horizontal="center" vertical="center" wrapText="1"/>
    </xf>
    <xf numFmtId="0" fontId="8" fillId="2" borderId="0" xfId="49" applyFont="1" applyFill="1"/>
    <xf numFmtId="49" fontId="9" fillId="2" borderId="1" xfId="49" applyNumberFormat="1" applyFont="1" applyFill="1" applyBorder="1" applyAlignment="1">
      <alignment horizontal="left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vertical="center" wrapText="1"/>
    </xf>
    <xf numFmtId="0" fontId="9" fillId="2" borderId="1" xfId="49" applyFont="1" applyFill="1" applyBorder="1" applyAlignment="1">
      <alignment horizontal="right" vertical="center"/>
    </xf>
    <xf numFmtId="0" fontId="10" fillId="2" borderId="2" xfId="49" applyFont="1" applyFill="1" applyBorder="1" applyAlignment="1">
      <alignment horizontal="center" vertical="center" wrapText="1"/>
    </xf>
    <xf numFmtId="0" fontId="10" fillId="2" borderId="2" xfId="49" applyFont="1" applyFill="1" applyBorder="1" applyAlignment="1">
      <alignment horizontal="center" vertical="center"/>
    </xf>
    <xf numFmtId="0" fontId="9" fillId="2" borderId="2" xfId="49" applyFont="1" applyFill="1" applyBorder="1" applyAlignment="1">
      <alignment horizontal="left" vertical="center" wrapText="1"/>
    </xf>
    <xf numFmtId="0" fontId="9" fillId="2" borderId="2" xfId="49" applyFont="1" applyFill="1" applyBorder="1" applyAlignment="1">
      <alignment horizontal="center" vertical="center"/>
    </xf>
    <xf numFmtId="180" fontId="9" fillId="2" borderId="2" xfId="49" applyNumberFormat="1" applyFont="1" applyFill="1" applyBorder="1" applyAlignment="1">
      <alignment horizontal="right" vertical="center"/>
    </xf>
    <xf numFmtId="176" fontId="9" fillId="4" borderId="2" xfId="49" applyNumberFormat="1" applyFont="1" applyFill="1" applyBorder="1" applyAlignment="1">
      <alignment horizontal="right" vertical="center"/>
    </xf>
    <xf numFmtId="0" fontId="9" fillId="2" borderId="2" xfId="49" applyFont="1" applyFill="1" applyBorder="1" applyAlignment="1">
      <alignment horizontal="center" vertical="center" wrapText="1"/>
    </xf>
    <xf numFmtId="176" fontId="9" fillId="2" borderId="2" xfId="49" applyNumberFormat="1" applyFont="1" applyFill="1" applyBorder="1" applyAlignment="1">
      <alignment horizontal="right" vertical="center"/>
    </xf>
    <xf numFmtId="180" fontId="9" fillId="4" borderId="2" xfId="49" applyNumberFormat="1" applyFont="1" applyFill="1" applyBorder="1" applyAlignment="1">
      <alignment horizontal="right" vertical="center"/>
    </xf>
    <xf numFmtId="176" fontId="9" fillId="3" borderId="2" xfId="49" applyNumberFormat="1" applyFont="1" applyFill="1" applyBorder="1" applyAlignment="1">
      <alignment horizontal="right" vertical="center"/>
    </xf>
    <xf numFmtId="0" fontId="9" fillId="2" borderId="2" xfId="49" applyFont="1" applyFill="1" applyBorder="1" applyAlignment="1">
      <alignment horizontal="right" vertical="center"/>
    </xf>
    <xf numFmtId="0" fontId="9" fillId="2" borderId="2" xfId="49" applyFont="1" applyFill="1" applyBorder="1" applyAlignment="1">
      <alignment horizontal="left" vertical="center"/>
    </xf>
    <xf numFmtId="0" fontId="9" fillId="2" borderId="2" xfId="49" applyFont="1" applyFill="1" applyBorder="1" applyAlignment="1">
      <alignment vertical="center"/>
    </xf>
    <xf numFmtId="0" fontId="11" fillId="2" borderId="0" xfId="49" applyFont="1" applyFill="1"/>
    <xf numFmtId="0" fontId="9" fillId="2" borderId="12" xfId="49" applyFont="1" applyFill="1" applyBorder="1" applyAlignment="1">
      <alignment horizontal="right" vertical="center"/>
    </xf>
    <xf numFmtId="0" fontId="7" fillId="2" borderId="0" xfId="49" applyFont="1" applyFill="1" applyAlignment="1">
      <alignment horizontal="center" vertical="center"/>
    </xf>
    <xf numFmtId="0" fontId="9" fillId="2" borderId="0" xfId="49" applyFont="1" applyFill="1" applyAlignment="1">
      <alignment vertical="center"/>
    </xf>
    <xf numFmtId="0" fontId="9" fillId="2" borderId="0" xfId="49" applyFont="1" applyFill="1" applyAlignment="1">
      <alignment horizontal="right" vertical="center"/>
    </xf>
    <xf numFmtId="0" fontId="9" fillId="2" borderId="1" xfId="49" applyFont="1" applyFill="1" applyBorder="1" applyAlignment="1">
      <alignment vertical="center"/>
    </xf>
    <xf numFmtId="180" fontId="9" fillId="4" borderId="2" xfId="49" applyNumberFormat="1" applyFont="1" applyFill="1" applyBorder="1" applyAlignment="1">
      <alignment horizontal="center" vertical="center"/>
    </xf>
    <xf numFmtId="180" fontId="9" fillId="2" borderId="2" xfId="49" applyNumberFormat="1" applyFont="1" applyFill="1" applyBorder="1" applyAlignment="1">
      <alignment horizontal="right" vertical="center" wrapText="1"/>
    </xf>
    <xf numFmtId="49" fontId="3" fillId="2" borderId="0" xfId="49" applyNumberFormat="1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right" vertical="center"/>
    </xf>
    <xf numFmtId="0" fontId="3" fillId="2" borderId="0" xfId="49" applyFont="1" applyFill="1" applyAlignment="1">
      <alignment horizontal="right" vertical="center"/>
    </xf>
    <xf numFmtId="180" fontId="3" fillId="2" borderId="2" xfId="49" applyNumberFormat="1" applyFont="1" applyFill="1" applyBorder="1" applyAlignment="1">
      <alignment horizontal="right" vertical="center"/>
    </xf>
    <xf numFmtId="49" fontId="3" fillId="2" borderId="3" xfId="49" applyNumberFormat="1" applyFont="1" applyFill="1" applyBorder="1" applyAlignment="1">
      <alignment vertical="center"/>
    </xf>
    <xf numFmtId="49" fontId="3" fillId="2" borderId="3" xfId="49" applyNumberFormat="1" applyFont="1" applyFill="1" applyBorder="1" applyAlignment="1">
      <alignment vertical="center" wrapText="1"/>
    </xf>
    <xf numFmtId="180" fontId="3" fillId="2" borderId="4" xfId="49" applyNumberFormat="1" applyFont="1" applyFill="1" applyBorder="1" applyAlignment="1">
      <alignment horizontal="right" vertical="center"/>
    </xf>
    <xf numFmtId="49" fontId="3" fillId="2" borderId="13" xfId="49" applyNumberFormat="1" applyFont="1" applyFill="1" applyBorder="1" applyAlignment="1">
      <alignment vertical="center"/>
    </xf>
    <xf numFmtId="49" fontId="3" fillId="2" borderId="14" xfId="49" applyNumberFormat="1" applyFont="1" applyFill="1" applyBorder="1" applyAlignment="1">
      <alignment horizontal="center" vertical="center"/>
    </xf>
    <xf numFmtId="49" fontId="6" fillId="2" borderId="7" xfId="49" applyNumberFormat="1" applyFont="1" applyFill="1" applyBorder="1" applyAlignment="1">
      <alignment horizontal="center" vertical="center"/>
    </xf>
    <xf numFmtId="49" fontId="3" fillId="2" borderId="15" xfId="49" applyNumberFormat="1" applyFont="1" applyFill="1" applyBorder="1" applyAlignment="1">
      <alignment vertical="center"/>
    </xf>
    <xf numFmtId="49" fontId="3" fillId="2" borderId="8" xfId="49" applyNumberFormat="1" applyFont="1" applyFill="1" applyBorder="1" applyAlignment="1">
      <alignment vertical="center"/>
    </xf>
    <xf numFmtId="49" fontId="3" fillId="2" borderId="8" xfId="49" applyNumberFormat="1" applyFont="1" applyFill="1" applyBorder="1" applyAlignment="1">
      <alignment horizontal="left" vertical="center"/>
    </xf>
    <xf numFmtId="49" fontId="3" fillId="2" borderId="16" xfId="49" applyNumberFormat="1" applyFont="1" applyFill="1" applyBorder="1" applyAlignment="1">
      <alignment vertical="center"/>
    </xf>
    <xf numFmtId="180" fontId="3" fillId="3" borderId="16" xfId="49" applyNumberFormat="1" applyFont="1" applyFill="1" applyBorder="1" applyAlignment="1">
      <alignment horizontal="right" vertical="center"/>
    </xf>
    <xf numFmtId="180" fontId="3" fillId="3" borderId="17" xfId="49" applyNumberFormat="1" applyFont="1" applyFill="1" applyBorder="1" applyAlignment="1">
      <alignment horizontal="right" vertical="center"/>
    </xf>
    <xf numFmtId="49" fontId="3" fillId="2" borderId="6" xfId="49" applyNumberFormat="1" applyFont="1" applyFill="1" applyBorder="1" applyAlignment="1">
      <alignment horizontal="center" vertical="center"/>
    </xf>
    <xf numFmtId="49" fontId="6" fillId="2" borderId="18" xfId="49" applyNumberFormat="1" applyFont="1" applyFill="1" applyBorder="1" applyAlignment="1">
      <alignment horizontal="center" vertical="center"/>
    </xf>
    <xf numFmtId="49" fontId="6" fillId="2" borderId="8" xfId="49" applyNumberFormat="1" applyFont="1" applyFill="1" applyBorder="1" applyAlignment="1">
      <alignment horizontal="center" vertical="center"/>
    </xf>
    <xf numFmtId="0" fontId="3" fillId="2" borderId="0" xfId="49" applyFont="1" applyFill="1" applyAlignment="1">
      <alignment vertical="center"/>
    </xf>
    <xf numFmtId="49" fontId="4" fillId="2" borderId="0" xfId="49" applyNumberFormat="1" applyFont="1" applyFill="1" applyAlignment="1">
      <alignment horizontal="center" vertical="center"/>
    </xf>
    <xf numFmtId="49" fontId="3" fillId="2" borderId="15" xfId="49" applyNumberFormat="1" applyFont="1" applyFill="1" applyBorder="1" applyAlignment="1">
      <alignment vertical="center" wrapText="1"/>
    </xf>
    <xf numFmtId="180" fontId="3" fillId="2" borderId="17" xfId="49" applyNumberFormat="1" applyFont="1" applyFill="1" applyBorder="1" applyAlignment="1">
      <alignment horizontal="right" vertical="center"/>
    </xf>
    <xf numFmtId="49" fontId="3" fillId="2" borderId="4" xfId="49" applyNumberFormat="1" applyFont="1" applyFill="1" applyBorder="1" applyAlignment="1">
      <alignment horizontal="center" vertical="center"/>
    </xf>
    <xf numFmtId="180" fontId="3" fillId="2" borderId="16" xfId="49" applyNumberFormat="1" applyFont="1" applyFill="1" applyBorder="1" applyAlignment="1">
      <alignment horizontal="right" vertical="center"/>
    </xf>
    <xf numFmtId="49" fontId="3" fillId="2" borderId="16" xfId="49" applyNumberFormat="1" applyFont="1" applyFill="1" applyBorder="1" applyAlignment="1">
      <alignment vertical="center" wrapText="1"/>
    </xf>
    <xf numFmtId="49" fontId="3" fillId="2" borderId="4" xfId="49" applyNumberFormat="1" applyFont="1" applyFill="1" applyBorder="1" applyAlignment="1">
      <alignment horizontal="left" vertical="center"/>
    </xf>
    <xf numFmtId="49" fontId="3" fillId="2" borderId="19" xfId="49" applyNumberFormat="1" applyFont="1" applyFill="1" applyBorder="1" applyAlignment="1">
      <alignment vertical="center"/>
    </xf>
    <xf numFmtId="49" fontId="3" fillId="2" borderId="3" xfId="49" applyNumberFormat="1" applyFont="1" applyFill="1" applyBorder="1" applyAlignment="1">
      <alignment horizontal="center" vertical="center"/>
    </xf>
    <xf numFmtId="49" fontId="3" fillId="2" borderId="0" xfId="49" applyNumberFormat="1" applyFont="1" applyFill="1" applyAlignment="1">
      <alignment vertical="center"/>
    </xf>
    <xf numFmtId="49" fontId="12" fillId="2" borderId="0" xfId="49" applyNumberFormat="1" applyFont="1" applyFill="1" applyAlignment="1">
      <alignment horizontal="center" vertical="center"/>
    </xf>
    <xf numFmtId="49" fontId="3" fillId="2" borderId="20" xfId="49" applyNumberFormat="1" applyFont="1" applyFill="1" applyBorder="1" applyAlignment="1">
      <alignment vertical="center"/>
    </xf>
    <xf numFmtId="180" fontId="3" fillId="2" borderId="8" xfId="49" applyNumberFormat="1" applyFont="1" applyFill="1" applyBorder="1" applyAlignment="1">
      <alignment horizontal="right" vertical="center"/>
    </xf>
    <xf numFmtId="49" fontId="3" fillId="2" borderId="9" xfId="49" applyNumberFormat="1" applyFont="1" applyFill="1" applyBorder="1" applyAlignment="1">
      <alignment vertical="center"/>
    </xf>
    <xf numFmtId="49" fontId="3" fillId="2" borderId="14" xfId="49" applyNumberFormat="1" applyFont="1" applyFill="1" applyBorder="1" applyAlignment="1">
      <alignment vertical="center"/>
    </xf>
    <xf numFmtId="49" fontId="3" fillId="2" borderId="6" xfId="49" applyNumberFormat="1" applyFont="1" applyFill="1" applyBorder="1" applyAlignment="1">
      <alignment vertical="center"/>
    </xf>
    <xf numFmtId="49" fontId="3" fillId="2" borderId="20" xfId="49" applyNumberFormat="1" applyFont="1" applyFill="1" applyBorder="1" applyAlignment="1">
      <alignment horizontal="center" vertical="center"/>
    </xf>
    <xf numFmtId="179" fontId="3" fillId="2" borderId="18" xfId="49" applyNumberFormat="1" applyFont="1" applyFill="1" applyBorder="1" applyAlignment="1">
      <alignment horizontal="center" vertical="center"/>
    </xf>
    <xf numFmtId="49" fontId="3" fillId="2" borderId="21" xfId="49" applyNumberFormat="1" applyFont="1" applyFill="1" applyBorder="1" applyAlignment="1">
      <alignment horizontal="center" vertical="center"/>
    </xf>
    <xf numFmtId="49" fontId="3" fillId="2" borderId="22" xfId="49" applyNumberFormat="1" applyFont="1" applyFill="1" applyBorder="1" applyAlignment="1">
      <alignment horizontal="center" vertical="center"/>
    </xf>
    <xf numFmtId="49" fontId="3" fillId="2" borderId="6" xfId="49" applyNumberFormat="1" applyFont="1" applyFill="1" applyBorder="1" applyAlignment="1">
      <alignment horizontal="left" vertical="center"/>
    </xf>
    <xf numFmtId="180" fontId="3" fillId="2" borderId="18" xfId="49" applyNumberFormat="1" applyFont="1" applyFill="1" applyBorder="1" applyAlignment="1">
      <alignment horizontal="right" vertical="center"/>
    </xf>
    <xf numFmtId="180" fontId="3" fillId="3" borderId="4" xfId="49" applyNumberFormat="1" applyFont="1" applyFill="1" applyBorder="1" applyAlignment="1">
      <alignment horizontal="right" vertical="center"/>
    </xf>
    <xf numFmtId="180" fontId="3" fillId="3" borderId="9" xfId="49" applyNumberFormat="1" applyFont="1" applyFill="1" applyBorder="1" applyAlignment="1">
      <alignment horizontal="right" vertical="center"/>
    </xf>
    <xf numFmtId="180" fontId="3" fillId="2" borderId="23" xfId="49" applyNumberFormat="1" applyFont="1" applyFill="1" applyBorder="1" applyAlignment="1">
      <alignment horizontal="right" vertical="center"/>
    </xf>
    <xf numFmtId="180" fontId="3" fillId="3" borderId="2" xfId="49" applyNumberFormat="1" applyFont="1" applyFill="1" applyBorder="1" applyAlignment="1">
      <alignment horizontal="right" vertical="center"/>
    </xf>
    <xf numFmtId="180" fontId="3" fillId="3" borderId="6" xfId="49" applyNumberFormat="1" applyFont="1" applyFill="1" applyBorder="1" applyAlignment="1">
      <alignment horizontal="right" vertical="center"/>
    </xf>
    <xf numFmtId="49" fontId="3" fillId="2" borderId="9" xfId="49" applyNumberFormat="1" applyFont="1" applyFill="1" applyBorder="1" applyAlignment="1">
      <alignment horizontal="center" vertical="center"/>
    </xf>
    <xf numFmtId="49" fontId="3" fillId="2" borderId="23" xfId="49" applyNumberFormat="1" applyFont="1" applyFill="1" applyBorder="1" applyAlignment="1">
      <alignment horizontal="center" vertical="center"/>
    </xf>
    <xf numFmtId="49" fontId="3" fillId="2" borderId="17" xfId="49" applyNumberFormat="1" applyFont="1" applyFill="1" applyBorder="1" applyAlignment="1">
      <alignment vertical="center"/>
    </xf>
    <xf numFmtId="49" fontId="3" fillId="2" borderId="24" xfId="49" applyNumberFormat="1" applyFont="1" applyFill="1" applyBorder="1" applyAlignment="1">
      <alignment vertical="center"/>
    </xf>
    <xf numFmtId="180" fontId="3" fillId="2" borderId="24" xfId="49" applyNumberFormat="1" applyFont="1" applyFill="1" applyBorder="1" applyAlignment="1">
      <alignment horizontal="right" vertical="center"/>
    </xf>
    <xf numFmtId="180" fontId="3" fillId="2" borderId="6" xfId="49" applyNumberFormat="1" applyFont="1" applyFill="1" applyBorder="1" applyAlignment="1">
      <alignment horizontal="right" vertical="center"/>
    </xf>
    <xf numFmtId="49" fontId="3" fillId="2" borderId="5" xfId="49" applyNumberFormat="1" applyFont="1" applyFill="1" applyBorder="1" applyAlignment="1">
      <alignment vertical="center"/>
    </xf>
    <xf numFmtId="49" fontId="3" fillId="2" borderId="8" xfId="49" applyNumberFormat="1" applyFont="1" applyFill="1" applyBorder="1" applyAlignment="1">
      <alignment horizontal="center" vertical="center"/>
    </xf>
    <xf numFmtId="49" fontId="13" fillId="2" borderId="10" xfId="49" applyNumberFormat="1" applyFont="1" applyFill="1" applyBorder="1"/>
    <xf numFmtId="49" fontId="4" fillId="2" borderId="6" xfId="49" applyNumberFormat="1" applyFont="1" applyFill="1" applyBorder="1" applyAlignment="1">
      <alignment horizontal="center" vertical="center"/>
    </xf>
    <xf numFmtId="179" fontId="3" fillId="2" borderId="6" xfId="49" applyNumberFormat="1" applyFont="1" applyFill="1" applyBorder="1" applyAlignment="1">
      <alignment horizontal="right" vertical="center"/>
    </xf>
    <xf numFmtId="179" fontId="3" fillId="2" borderId="18" xfId="49" applyNumberFormat="1" applyFont="1" applyFill="1" applyBorder="1" applyAlignment="1">
      <alignment horizontal="right" vertical="center"/>
    </xf>
    <xf numFmtId="179" fontId="3" fillId="2" borderId="2" xfId="49" applyNumberFormat="1" applyFont="1" applyFill="1" applyBorder="1" applyAlignment="1">
      <alignment horizontal="right" vertical="center"/>
    </xf>
    <xf numFmtId="179" fontId="3" fillId="2" borderId="9" xfId="49" applyNumberFormat="1" applyFont="1" applyFill="1" applyBorder="1" applyAlignment="1">
      <alignment horizontal="right" vertical="center"/>
    </xf>
    <xf numFmtId="180" fontId="3" fillId="2" borderId="9" xfId="49" applyNumberFormat="1" applyFont="1" applyFill="1" applyBorder="1" applyAlignment="1">
      <alignment horizontal="right" vertical="center"/>
    </xf>
    <xf numFmtId="179" fontId="3" fillId="2" borderId="7" xfId="49" applyNumberFormat="1" applyFont="1" applyFill="1" applyBorder="1" applyAlignment="1">
      <alignment horizontal="right" vertical="center"/>
    </xf>
    <xf numFmtId="179" fontId="3" fillId="2" borderId="7" xfId="49" applyNumberFormat="1" applyFont="1" applyFill="1" applyBorder="1" applyAlignment="1">
      <alignment horizontal="center" vertical="center"/>
    </xf>
    <xf numFmtId="0" fontId="14" fillId="2" borderId="0" xfId="49" applyFont="1" applyFill="1"/>
    <xf numFmtId="49" fontId="8" fillId="2" borderId="0" xfId="49" applyNumberFormat="1" applyFont="1" applyFill="1"/>
    <xf numFmtId="49" fontId="8" fillId="2" borderId="11" xfId="49" applyNumberFormat="1" applyFont="1" applyFill="1" applyBorder="1"/>
    <xf numFmtId="49" fontId="4" fillId="2" borderId="6" xfId="49" applyNumberFormat="1" applyFont="1" applyFill="1" applyBorder="1" applyAlignment="1">
      <alignment horizontal="center" vertical="center" wrapText="1"/>
    </xf>
    <xf numFmtId="49" fontId="4" fillId="2" borderId="7" xfId="49" applyNumberFormat="1" applyFont="1" applyFill="1" applyBorder="1" applyAlignment="1">
      <alignment horizontal="center" vertical="center" wrapText="1"/>
    </xf>
    <xf numFmtId="49" fontId="4" fillId="2" borderId="22" xfId="49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49" fontId="3" fillId="2" borderId="24" xfId="49" applyNumberFormat="1" applyFont="1" applyFill="1" applyBorder="1" applyAlignment="1">
      <alignment horizontal="left" vertical="center"/>
    </xf>
    <xf numFmtId="49" fontId="3" fillId="2" borderId="2" xfId="49" applyNumberFormat="1" applyFont="1" applyFill="1" applyBorder="1" applyAlignment="1">
      <alignment horizontal="left" vertical="center"/>
    </xf>
    <xf numFmtId="49" fontId="3" fillId="3" borderId="2" xfId="49" applyNumberFormat="1" applyFont="1" applyFill="1" applyBorder="1" applyAlignment="1">
      <alignment horizontal="center" vertical="center"/>
    </xf>
    <xf numFmtId="0" fontId="6" fillId="2" borderId="0" xfId="49" applyFont="1" applyFill="1" applyAlignment="1">
      <alignment vertical="center"/>
    </xf>
    <xf numFmtId="49" fontId="6" fillId="2" borderId="0" xfId="49" applyNumberFormat="1" applyFont="1" applyFill="1" applyAlignment="1">
      <alignment horizontal="right"/>
    </xf>
    <xf numFmtId="0" fontId="6" fillId="2" borderId="0" xfId="49" applyFont="1" applyFill="1" applyAlignment="1">
      <alignment horizontal="right" vertical="center"/>
    </xf>
    <xf numFmtId="0" fontId="6" fillId="0" borderId="0" xfId="49" applyFont="1" applyFill="1"/>
    <xf numFmtId="0" fontId="15" fillId="0" borderId="0" xfId="49" applyFont="1" applyFill="1" applyAlignment="1">
      <alignment horizontal="center" vertical="center"/>
    </xf>
    <xf numFmtId="0" fontId="16" fillId="0" borderId="0" xfId="49" applyFont="1" applyFill="1" applyAlignment="1">
      <alignment horizontal="center" vertical="center"/>
    </xf>
    <xf numFmtId="0" fontId="9" fillId="0" borderId="0" xfId="49" applyFont="1" applyFill="1"/>
    <xf numFmtId="0" fontId="3" fillId="0" borderId="0" xfId="49" applyFont="1" applyFill="1" applyAlignment="1">
      <alignment vertical="center"/>
    </xf>
    <xf numFmtId="0" fontId="3" fillId="0" borderId="0" xfId="49" applyFont="1" applyFill="1" applyAlignment="1">
      <alignment horizontal="right" vertical="center"/>
    </xf>
    <xf numFmtId="0" fontId="3" fillId="0" borderId="0" xfId="49" applyFont="1" applyFill="1" applyAlignment="1">
      <alignment horizontal="right"/>
    </xf>
    <xf numFmtId="0" fontId="8" fillId="0" borderId="0" xfId="49" applyFont="1" applyFill="1"/>
    <xf numFmtId="0" fontId="8" fillId="0" borderId="0" xfId="49" applyFont="1" applyFill="1" applyAlignment="1">
      <alignment horizontal="left" vertical="center"/>
    </xf>
    <xf numFmtId="0" fontId="17" fillId="2" borderId="0" xfId="49" applyFont="1" applyFill="1" applyAlignment="1">
      <alignment horizontal="right" vertical="center"/>
    </xf>
    <xf numFmtId="0" fontId="15" fillId="2" borderId="0" xfId="49" applyFont="1" applyFill="1" applyAlignment="1">
      <alignment horizontal="center" vertical="center"/>
    </xf>
    <xf numFmtId="0" fontId="18" fillId="2" borderId="0" xfId="49" applyFont="1" applyFill="1" applyAlignment="1">
      <alignment horizontal="center" vertical="center"/>
    </xf>
    <xf numFmtId="0" fontId="19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19" fillId="2" borderId="0" xfId="49" applyFont="1" applyFill="1" applyAlignment="1">
      <alignment horizontal="left" vertical="center"/>
    </xf>
    <xf numFmtId="49" fontId="3" fillId="2" borderId="25" xfId="49" applyNumberFormat="1" applyFont="1" applyFill="1" applyBorder="1" applyAlignment="1">
      <alignment vertical="center"/>
    </xf>
    <xf numFmtId="0" fontId="3" fillId="2" borderId="0" xfId="49" applyFont="1" applyFill="1" applyAlignment="1">
      <alignment horizontal="left" vertical="center"/>
    </xf>
    <xf numFmtId="0" fontId="8" fillId="2" borderId="0" xfId="49" applyFont="1" applyFill="1" applyAlignment="1">
      <alignment vertical="center"/>
    </xf>
    <xf numFmtId="0" fontId="20" fillId="2" borderId="0" xfId="49" applyFont="1" applyFill="1" applyAlignment="1">
      <alignment horizontal="left" vertical="center"/>
    </xf>
    <xf numFmtId="0" fontId="3" fillId="2" borderId="26" xfId="49" applyFont="1" applyFill="1" applyBorder="1" applyAlignment="1">
      <alignment vertical="center"/>
    </xf>
    <xf numFmtId="0" fontId="21" fillId="2" borderId="0" xfId="49" applyFont="1" applyFill="1" applyAlignment="1">
      <alignment vertical="center"/>
    </xf>
    <xf numFmtId="0" fontId="3" fillId="2" borderId="0" xfId="49" applyFont="1" applyFill="1" applyAlignment="1">
      <alignment vertical="center" wrapText="1"/>
    </xf>
    <xf numFmtId="0" fontId="6" fillId="2" borderId="0" xfId="49" applyFont="1" applyFill="1"/>
    <xf numFmtId="0" fontId="22" fillId="2" borderId="0" xfId="49" applyFont="1" applyFill="1" applyAlignment="1">
      <alignment horizontal="center" vertical="center"/>
    </xf>
    <xf numFmtId="0" fontId="22" fillId="2" borderId="26" xfId="49" applyFont="1" applyFill="1" applyBorder="1" applyAlignment="1">
      <alignment horizontal="center" vertical="center"/>
    </xf>
    <xf numFmtId="178" fontId="3" fillId="2" borderId="25" xfId="49" applyNumberFormat="1" applyFont="1" applyFill="1" applyBorder="1" applyAlignment="1">
      <alignment horizontal="center" vertical="center"/>
    </xf>
    <xf numFmtId="176" fontId="3" fillId="2" borderId="25" xfId="49" applyNumberFormat="1" applyFont="1" applyFill="1" applyBorder="1" applyAlignment="1">
      <alignment horizontal="center" vertical="center"/>
    </xf>
    <xf numFmtId="0" fontId="8" fillId="2" borderId="0" xfId="49" applyFont="1" applyFill="1" applyAlignment="1">
      <alignment horizontal="center" vertical="center"/>
    </xf>
    <xf numFmtId="178" fontId="3" fillId="2" borderId="0" xfId="49" applyNumberFormat="1" applyFont="1" applyFill="1" applyAlignment="1">
      <alignment horizontal="center" vertical="center"/>
    </xf>
    <xf numFmtId="0" fontId="6" fillId="2" borderId="0" xfId="49" applyFont="1" applyFill="1" applyAlignment="1">
      <alignment horizontal="center" vertical="center"/>
    </xf>
    <xf numFmtId="177" fontId="23" fillId="2" borderId="25" xfId="49" applyNumberFormat="1" applyFont="1" applyFill="1" applyBorder="1" applyAlignment="1">
      <alignment horizontal="right" vertical="center"/>
    </xf>
    <xf numFmtId="49" fontId="6" fillId="2" borderId="25" xfId="49" applyNumberFormat="1" applyFont="1" applyFill="1" applyBorder="1" applyAlignment="1">
      <alignment vertical="center"/>
    </xf>
    <xf numFmtId="0" fontId="3" fillId="2" borderId="25" xfId="49" applyFont="1" applyFill="1" applyBorder="1" applyAlignment="1">
      <alignment horizontal="center" vertical="center"/>
    </xf>
    <xf numFmtId="0" fontId="6" fillId="2" borderId="26" xfId="49" applyFont="1" applyFill="1" applyBorder="1"/>
    <xf numFmtId="0" fontId="22" fillId="2" borderId="0" xfId="49" applyFont="1" applyFill="1"/>
    <xf numFmtId="0" fontId="22" fillId="2" borderId="26" xfId="49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1"/>
  <sheetViews>
    <sheetView showGridLines="0" showZeros="0" topLeftCell="A7" workbookViewId="0">
      <pane topLeftCell="A3" activePane="bottomRight" state="frozen"/>
      <selection activeCell="A1" sqref="A1"/>
    </sheetView>
  </sheetViews>
  <sheetFormatPr defaultColWidth="8" defaultRowHeight="14.25"/>
  <cols>
    <col min="1" max="1" width="8.6" style="1"/>
    <col min="2" max="2" width="29.825" style="1"/>
    <col min="3" max="3" width="22.9416666666667" style="1"/>
    <col min="4" max="4" width="2.725" style="1"/>
    <col min="5" max="8" width="8" style="1" hidden="1"/>
    <col min="9" max="9" width="32.7" style="1"/>
    <col min="10" max="10" width="12.05" style="1"/>
    <col min="11" max="11" width="4.875" style="1"/>
    <col min="12" max="12" width="8.45833333333333" style="1"/>
    <col min="13" max="13" width="5.01666666666667" style="1"/>
    <col min="14" max="14" width="7.88333333333333" style="1"/>
    <col min="15" max="15" width="4.3" style="1"/>
    <col min="16" max="16" width="5.01666666666667" style="1"/>
    <col min="17" max="17" width="24.8083333333333" style="1"/>
    <col min="18" max="18" width="2.725" style="1"/>
  </cols>
  <sheetData>
    <row r="1" ht="26.25" customHeight="1" spans="1:18">
      <c r="A1" s="73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45"/>
      <c r="P1" s="145"/>
      <c r="Q1" s="145"/>
      <c r="R1" s="145"/>
    </row>
    <row r="2" ht="48" customHeight="1" spans="1:18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45"/>
      <c r="P2" s="145"/>
      <c r="Q2" s="145"/>
      <c r="R2" s="145"/>
    </row>
    <row r="3" ht="48" customHeight="1" spans="1:18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45"/>
      <c r="P3" s="145"/>
      <c r="Q3" s="145"/>
      <c r="R3" s="145"/>
    </row>
    <row r="4" ht="21" customHeight="1" spans="1:18">
      <c r="A4" s="160"/>
      <c r="B4" s="90"/>
      <c r="C4" s="90"/>
      <c r="D4" s="161"/>
      <c r="E4" s="161"/>
      <c r="F4" s="161"/>
      <c r="G4" s="161"/>
      <c r="H4" s="161"/>
      <c r="I4" s="161" t="s">
        <v>2</v>
      </c>
      <c r="J4" s="173">
        <v>0</v>
      </c>
      <c r="K4" s="161" t="s">
        <v>3</v>
      </c>
      <c r="L4" s="174">
        <v>0</v>
      </c>
      <c r="M4" s="161" t="s">
        <v>4</v>
      </c>
      <c r="N4" s="173">
        <v>0</v>
      </c>
      <c r="O4" s="161" t="s">
        <v>5</v>
      </c>
      <c r="P4" s="161"/>
      <c r="Q4" s="161"/>
      <c r="R4" s="161"/>
    </row>
    <row r="5" ht="21" customHeight="1" spans="1:18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ht="21" customHeight="1" spans="1:18">
      <c r="A6" s="162" t="s">
        <v>6</v>
      </c>
      <c r="B6" s="90" t="s">
        <v>7</v>
      </c>
      <c r="C6" s="163"/>
      <c r="D6" s="164"/>
      <c r="E6" s="164"/>
      <c r="F6" s="164"/>
      <c r="G6" s="164"/>
      <c r="H6" s="164"/>
      <c r="I6" s="161"/>
      <c r="J6" s="164"/>
      <c r="K6" s="161"/>
      <c r="L6" s="164"/>
      <c r="M6" s="161"/>
      <c r="N6" s="161"/>
      <c r="O6" s="161"/>
      <c r="P6" s="161"/>
      <c r="Q6" s="161"/>
      <c r="R6" s="161"/>
    </row>
    <row r="7" ht="21" customHeight="1" spans="1:18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ht="21" customHeight="1" spans="1:18">
      <c r="A8" s="160"/>
      <c r="B8" s="90" t="s">
        <v>8</v>
      </c>
      <c r="C8" s="163"/>
      <c r="D8" s="161"/>
      <c r="E8" s="161"/>
      <c r="F8" s="161"/>
      <c r="G8" s="161"/>
      <c r="H8" s="161"/>
      <c r="I8" s="175"/>
      <c r="J8" s="176"/>
      <c r="K8" s="161"/>
      <c r="L8" s="176"/>
      <c r="M8" s="161"/>
      <c r="N8" s="176"/>
      <c r="O8" s="161"/>
      <c r="P8" s="161"/>
      <c r="Q8" s="161"/>
      <c r="R8" s="161"/>
    </row>
    <row r="9" ht="21" customHeight="1" spans="1:18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ht="21" customHeight="1" spans="1:18">
      <c r="A10" s="45"/>
      <c r="B10" s="145" t="s">
        <v>9</v>
      </c>
      <c r="C10" s="163"/>
      <c r="D10" s="165"/>
      <c r="E10" s="165"/>
      <c r="F10" s="165"/>
      <c r="G10" s="165"/>
      <c r="H10" s="165"/>
      <c r="I10" s="177" t="s">
        <v>10</v>
      </c>
      <c r="J10" s="178">
        <v>0</v>
      </c>
      <c r="K10" s="177" t="s">
        <v>3</v>
      </c>
      <c r="L10" s="178">
        <v>0</v>
      </c>
      <c r="M10" s="177" t="s">
        <v>4</v>
      </c>
      <c r="N10" s="178">
        <v>0</v>
      </c>
      <c r="O10" s="177" t="s">
        <v>11</v>
      </c>
      <c r="P10" s="165"/>
      <c r="Q10" s="165"/>
      <c r="R10" s="45"/>
    </row>
    <row r="11" ht="21" customHeight="1" spans="1:18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ht="21" customHeight="1" spans="1:18">
      <c r="A12" s="162" t="s">
        <v>12</v>
      </c>
      <c r="B12" s="90" t="s">
        <v>13</v>
      </c>
      <c r="C12" s="163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ht="21" customHeight="1" spans="1:18">
      <c r="A13" s="166"/>
      <c r="B13" s="90"/>
      <c r="C13" s="167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90"/>
      <c r="P13" s="90"/>
      <c r="Q13" s="90"/>
      <c r="R13" s="90"/>
    </row>
    <row r="14" ht="21" customHeight="1" spans="1:18">
      <c r="A14" s="168"/>
      <c r="B14" s="164" t="s">
        <v>14</v>
      </c>
      <c r="C14" s="163"/>
      <c r="D14" s="161"/>
      <c r="E14" s="161"/>
      <c r="F14" s="161"/>
      <c r="G14" s="161"/>
      <c r="H14" s="161"/>
      <c r="I14" s="161" t="s">
        <v>15</v>
      </c>
      <c r="J14" s="179"/>
      <c r="K14" s="180"/>
      <c r="L14" s="180"/>
      <c r="M14" s="161" t="s">
        <v>16</v>
      </c>
      <c r="N14" s="161"/>
      <c r="O14" s="90"/>
      <c r="P14" s="90"/>
      <c r="Q14" s="163"/>
      <c r="R14" s="90"/>
    </row>
    <row r="15" ht="21" customHeight="1" spans="1:18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ht="31.5" customHeight="1" spans="1:18">
      <c r="A16" s="168"/>
      <c r="B16" s="169" t="s">
        <v>17</v>
      </c>
      <c r="C16" s="163"/>
      <c r="D16" s="161"/>
      <c r="E16" s="161"/>
      <c r="F16" s="161"/>
      <c r="G16" s="161"/>
      <c r="H16" s="161"/>
      <c r="I16" s="161" t="s">
        <v>15</v>
      </c>
      <c r="J16" s="179"/>
      <c r="K16" s="180"/>
      <c r="L16" s="180"/>
      <c r="M16" s="161" t="s">
        <v>16</v>
      </c>
      <c r="N16" s="161"/>
      <c r="O16" s="90"/>
      <c r="P16" s="90"/>
      <c r="Q16" s="163"/>
      <c r="R16" s="90"/>
    </row>
    <row r="17" ht="21" customHeight="1" spans="1:18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ht="21" customHeight="1" spans="1:18">
      <c r="A18" s="45"/>
      <c r="B18" s="169" t="s">
        <v>18</v>
      </c>
      <c r="C18" s="163"/>
      <c r="D18" s="161"/>
      <c r="E18" s="161"/>
      <c r="F18" s="161"/>
      <c r="G18" s="161"/>
      <c r="H18" s="161"/>
      <c r="I18" s="161" t="s">
        <v>15</v>
      </c>
      <c r="J18" s="163"/>
      <c r="K18" s="163"/>
      <c r="L18" s="163"/>
      <c r="M18" s="161" t="s">
        <v>16</v>
      </c>
      <c r="N18" s="90"/>
      <c r="O18" s="90"/>
      <c r="P18" s="90"/>
      <c r="Q18" s="163"/>
      <c r="R18" s="45"/>
    </row>
    <row r="19" ht="21" customHeight="1" spans="1:18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ht="21" customHeight="1" spans="1:18">
      <c r="A20" s="168"/>
      <c r="B20" s="169" t="s">
        <v>19</v>
      </c>
      <c r="C20" s="163"/>
      <c r="D20" s="161"/>
      <c r="E20" s="161"/>
      <c r="F20" s="161"/>
      <c r="G20" s="161"/>
      <c r="H20" s="161"/>
      <c r="I20" s="161" t="s">
        <v>20</v>
      </c>
      <c r="J20" s="163"/>
      <c r="K20" s="163"/>
      <c r="L20" s="163"/>
      <c r="M20" s="161" t="s">
        <v>16</v>
      </c>
      <c r="N20" s="90"/>
      <c r="O20" s="90"/>
      <c r="P20" s="90"/>
      <c r="Q20" s="163"/>
      <c r="R20" s="90"/>
    </row>
    <row r="21" ht="21" customHeight="1" spans="1:18">
      <c r="A21" s="170"/>
      <c r="B21" s="171"/>
      <c r="C21" s="172"/>
      <c r="D21" s="171"/>
      <c r="E21" s="171"/>
      <c r="F21" s="171"/>
      <c r="G21" s="171"/>
      <c r="H21" s="171"/>
      <c r="I21" s="171"/>
      <c r="J21" s="181"/>
      <c r="K21" s="172"/>
      <c r="L21" s="172"/>
      <c r="M21" s="171"/>
      <c r="N21" s="182"/>
      <c r="O21" s="182"/>
      <c r="P21" s="182"/>
      <c r="Q21" s="183"/>
      <c r="R21" s="182"/>
    </row>
  </sheetData>
  <mergeCells count="10">
    <mergeCell ref="A2:Q2"/>
    <mergeCell ref="A3:N3"/>
    <mergeCell ref="J14:L14"/>
    <mergeCell ref="M14:P14"/>
    <mergeCell ref="J16:L16"/>
    <mergeCell ref="M16:P16"/>
    <mergeCell ref="J18:L18"/>
    <mergeCell ref="M18:P18"/>
    <mergeCell ref="J20:L20"/>
    <mergeCell ref="M20:P20"/>
  </mergeCells>
  <printOptions horizontalCentered="1"/>
  <pageMargins left="0.786805555555556" right="0.786805555555556" top="1.18055555555556" bottom="1.18055555555556" header="0.511805555555556" footer="0.511805555555556"/>
  <pageSetup paperSize="9" scale="80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6"/>
  <sheetViews>
    <sheetView topLeftCell="A13" workbookViewId="0">
      <pane topLeftCell="B13" activePane="bottomRight" state="frozen"/>
      <selection activeCell="B29" sqref="B29"/>
    </sheetView>
  </sheetViews>
  <sheetFormatPr defaultColWidth="8" defaultRowHeight="14.25" outlineLevelCol="1"/>
  <cols>
    <col min="1" max="2" width="71.7083333333333" style="1"/>
  </cols>
  <sheetData>
    <row r="1" ht="31.5" customHeight="1" spans="1:2">
      <c r="A1" s="65" t="s">
        <v>215</v>
      </c>
      <c r="B1" s="45"/>
    </row>
    <row r="2" ht="31.5" customHeight="1" spans="1:2">
      <c r="A2" s="45"/>
      <c r="B2" s="45"/>
    </row>
    <row r="3" ht="21" customHeight="1" spans="1:2">
      <c r="A3" s="66"/>
      <c r="B3" s="67" t="s">
        <v>41</v>
      </c>
    </row>
    <row r="4" ht="21" customHeight="1" spans="1:2">
      <c r="A4" s="46" t="s">
        <v>49</v>
      </c>
      <c r="B4" s="49" t="s">
        <v>50</v>
      </c>
    </row>
    <row r="5" ht="42.75" customHeight="1" spans="1:2">
      <c r="A5" s="51" t="s">
        <v>190</v>
      </c>
      <c r="B5" s="50" t="s">
        <v>216</v>
      </c>
    </row>
    <row r="6" ht="27.75" customHeight="1" spans="1:2">
      <c r="A6" s="62" t="s">
        <v>217</v>
      </c>
      <c r="B6" s="58">
        <f>B7+B8+B9+B10</f>
        <v>12370000</v>
      </c>
    </row>
    <row r="7" ht="27.75" customHeight="1" spans="1:2">
      <c r="A7" s="62" t="s">
        <v>218</v>
      </c>
      <c r="B7" s="58">
        <f>B12+B17+B22</f>
        <v>0</v>
      </c>
    </row>
    <row r="8" ht="27.75" customHeight="1" spans="1:2">
      <c r="A8" s="62" t="s">
        <v>219</v>
      </c>
      <c r="B8" s="58">
        <f>B13+B18+B23</f>
        <v>0</v>
      </c>
    </row>
    <row r="9" ht="27.75" customHeight="1" spans="1:2">
      <c r="A9" s="62" t="s">
        <v>220</v>
      </c>
      <c r="B9" s="58">
        <f>B14+B19+B24</f>
        <v>0</v>
      </c>
    </row>
    <row r="10" ht="27.75" customHeight="1" spans="1:2">
      <c r="A10" s="62" t="s">
        <v>221</v>
      </c>
      <c r="B10" s="58">
        <f>B15+B20+B25</f>
        <v>12370000</v>
      </c>
    </row>
    <row r="11" ht="27.75" customHeight="1" spans="1:2">
      <c r="A11" s="62" t="s">
        <v>222</v>
      </c>
      <c r="B11" s="58">
        <f>B12+B13+B14+B15</f>
        <v>0</v>
      </c>
    </row>
    <row r="12" ht="27.75" customHeight="1" spans="1:2">
      <c r="A12" s="62" t="s">
        <v>218</v>
      </c>
      <c r="B12" s="54">
        <v>0</v>
      </c>
    </row>
    <row r="13" ht="27.75" customHeight="1" spans="1:2">
      <c r="A13" s="62" t="s">
        <v>219</v>
      </c>
      <c r="B13" s="54">
        <v>0</v>
      </c>
    </row>
    <row r="14" ht="27.75" customHeight="1" spans="1:2">
      <c r="A14" s="62" t="s">
        <v>220</v>
      </c>
      <c r="B14" s="54">
        <v>0</v>
      </c>
    </row>
    <row r="15" ht="27.75" customHeight="1" spans="1:2">
      <c r="A15" s="62" t="s">
        <v>221</v>
      </c>
      <c r="B15" s="54">
        <v>0</v>
      </c>
    </row>
    <row r="16" ht="27.75" customHeight="1" spans="1:2">
      <c r="A16" s="62" t="s">
        <v>223</v>
      </c>
      <c r="B16" s="58">
        <f>B17+B18+B19+B20</f>
        <v>0</v>
      </c>
    </row>
    <row r="17" ht="27.75" customHeight="1" spans="1:2">
      <c r="A17" s="62" t="s">
        <v>218</v>
      </c>
      <c r="B17" s="54">
        <v>0</v>
      </c>
    </row>
    <row r="18" ht="27.75" customHeight="1" spans="1:2">
      <c r="A18" s="62" t="s">
        <v>219</v>
      </c>
      <c r="B18" s="54">
        <v>0</v>
      </c>
    </row>
    <row r="19" ht="27.75" customHeight="1" spans="1:2">
      <c r="A19" s="62" t="s">
        <v>220</v>
      </c>
      <c r="B19" s="54">
        <v>0</v>
      </c>
    </row>
    <row r="20" ht="27.75" customHeight="1" spans="1:2">
      <c r="A20" s="62" t="s">
        <v>221</v>
      </c>
      <c r="B20" s="54">
        <v>0</v>
      </c>
    </row>
    <row r="21" ht="27.75" customHeight="1" spans="1:2">
      <c r="A21" s="62" t="s">
        <v>224</v>
      </c>
      <c r="B21" s="58">
        <f>B22+B23+B24+B25</f>
        <v>12370000</v>
      </c>
    </row>
    <row r="22" ht="27.75" customHeight="1" spans="1:2">
      <c r="A22" s="62" t="s">
        <v>218</v>
      </c>
      <c r="B22" s="54">
        <v>0</v>
      </c>
    </row>
    <row r="23" ht="27.75" customHeight="1" spans="1:2">
      <c r="A23" s="62" t="s">
        <v>219</v>
      </c>
      <c r="B23" s="54">
        <v>0</v>
      </c>
    </row>
    <row r="24" ht="27.75" customHeight="1" spans="1:2">
      <c r="A24" s="62" t="s">
        <v>220</v>
      </c>
      <c r="B24" s="54">
        <v>0</v>
      </c>
    </row>
    <row r="25" ht="27.75" customHeight="1" spans="1:2">
      <c r="A25" s="62" t="s">
        <v>221</v>
      </c>
      <c r="B25" s="54">
        <v>12370000</v>
      </c>
    </row>
    <row r="26" ht="15" customHeight="1" spans="1:2">
      <c r="A26" s="63"/>
      <c r="B26" s="67" t="s">
        <v>225</v>
      </c>
    </row>
  </sheetData>
  <mergeCells count="1">
    <mergeCell ref="A1:B2"/>
  </mergeCells>
  <pageMargins left="1.18055555555556" right="1.18055555555556" top="1.18055555555556" bottom="1.18055555555556" header="0.511805555555556" footer="0.511805555555556"/>
  <pageSetup paperSize="9" pageOrder="overThenDown" orientation="portrait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5"/>
  <sheetViews>
    <sheetView topLeftCell="A7" workbookViewId="0">
      <selection activeCell="G25" sqref="G25"/>
    </sheetView>
  </sheetViews>
  <sheetFormatPr defaultColWidth="8" defaultRowHeight="14.25" outlineLevelCol="7"/>
  <cols>
    <col min="1" max="1" width="55.9333333333333" style="1"/>
    <col min="2" max="2" width="7.45833333333333" style="1"/>
    <col min="3" max="4" width="24.2333333333333" style="1"/>
    <col min="5" max="5" width="55.9333333333333" style="1"/>
    <col min="6" max="6" width="7.45833333333333" style="1"/>
    <col min="7" max="8" width="24.2333333333333" style="1"/>
  </cols>
  <sheetData>
    <row r="1" ht="63" customHeight="1" spans="1:8">
      <c r="A1" s="44" t="s">
        <v>226</v>
      </c>
      <c r="B1" s="45"/>
      <c r="C1" s="45"/>
      <c r="D1" s="45"/>
      <c r="E1" s="45"/>
      <c r="F1" s="45"/>
      <c r="G1" s="45"/>
      <c r="H1" s="45"/>
    </row>
    <row r="2" ht="21" customHeight="1" spans="1:8">
      <c r="A2" s="46" t="s">
        <v>49</v>
      </c>
      <c r="B2" s="47"/>
      <c r="C2" s="47"/>
      <c r="D2" s="48"/>
      <c r="E2" s="48"/>
      <c r="F2" s="48"/>
      <c r="G2" s="48"/>
      <c r="H2" s="49" t="s">
        <v>43</v>
      </c>
    </row>
    <row r="3" ht="27.75" customHeight="1" spans="1:8">
      <c r="A3" s="50" t="s">
        <v>51</v>
      </c>
      <c r="B3" s="50" t="s">
        <v>227</v>
      </c>
      <c r="C3" s="51" t="s">
        <v>79</v>
      </c>
      <c r="D3" s="51" t="s">
        <v>80</v>
      </c>
      <c r="E3" s="51" t="s">
        <v>51</v>
      </c>
      <c r="F3" s="51" t="s">
        <v>227</v>
      </c>
      <c r="G3" s="51" t="s">
        <v>79</v>
      </c>
      <c r="H3" s="51" t="s">
        <v>80</v>
      </c>
    </row>
    <row r="4" ht="27.75" customHeight="1" spans="1:8">
      <c r="A4" s="52" t="s">
        <v>228</v>
      </c>
      <c r="B4" s="53" t="s">
        <v>91</v>
      </c>
      <c r="C4" s="53" t="s">
        <v>91</v>
      </c>
      <c r="D4" s="53" t="s">
        <v>91</v>
      </c>
      <c r="E4" s="52" t="s">
        <v>229</v>
      </c>
      <c r="F4" s="53" t="s">
        <v>230</v>
      </c>
      <c r="G4" s="54">
        <v>0</v>
      </c>
      <c r="H4" s="54">
        <v>0</v>
      </c>
    </row>
    <row r="5" ht="27.75" customHeight="1" spans="1:8">
      <c r="A5" s="52" t="s">
        <v>231</v>
      </c>
      <c r="B5" s="53" t="s">
        <v>232</v>
      </c>
      <c r="C5" s="55">
        <f>C6+C8+C9</f>
        <v>0</v>
      </c>
      <c r="D5" s="55">
        <f>D6+D8+D9</f>
        <v>0</v>
      </c>
      <c r="E5" s="52" t="s">
        <v>233</v>
      </c>
      <c r="F5" s="53" t="s">
        <v>230</v>
      </c>
      <c r="G5" s="54">
        <v>0</v>
      </c>
      <c r="H5" s="54">
        <v>0</v>
      </c>
    </row>
    <row r="6" ht="27.75" customHeight="1" spans="1:8">
      <c r="A6" s="52" t="s">
        <v>234</v>
      </c>
      <c r="B6" s="56" t="s">
        <v>232</v>
      </c>
      <c r="C6" s="57">
        <v>0</v>
      </c>
      <c r="D6" s="57">
        <v>0</v>
      </c>
      <c r="E6" s="52" t="s">
        <v>235</v>
      </c>
      <c r="F6" s="53" t="s">
        <v>230</v>
      </c>
      <c r="G6" s="58">
        <f>C24-G4+G5</f>
        <v>0</v>
      </c>
      <c r="H6" s="58">
        <f>D24-H4+H5</f>
        <v>0</v>
      </c>
    </row>
    <row r="7" ht="27.75" customHeight="1" spans="1:8">
      <c r="A7" s="52" t="s">
        <v>236</v>
      </c>
      <c r="B7" s="56" t="s">
        <v>232</v>
      </c>
      <c r="C7" s="57">
        <v>0</v>
      </c>
      <c r="D7" s="57">
        <v>0</v>
      </c>
      <c r="E7" s="52" t="s">
        <v>237</v>
      </c>
      <c r="F7" s="53" t="s">
        <v>230</v>
      </c>
      <c r="G7" s="54">
        <v>0</v>
      </c>
      <c r="H7" s="54">
        <v>0</v>
      </c>
    </row>
    <row r="8" ht="27.75" customHeight="1" spans="1:8">
      <c r="A8" s="52" t="s">
        <v>238</v>
      </c>
      <c r="B8" s="56" t="s">
        <v>232</v>
      </c>
      <c r="C8" s="57">
        <v>0</v>
      </c>
      <c r="D8" s="57">
        <v>0</v>
      </c>
      <c r="E8" s="52" t="s">
        <v>239</v>
      </c>
      <c r="F8" s="53" t="s">
        <v>230</v>
      </c>
      <c r="G8" s="54">
        <v>0</v>
      </c>
      <c r="H8" s="54">
        <v>0</v>
      </c>
    </row>
    <row r="9" ht="27.75" customHeight="1" spans="1:8">
      <c r="A9" s="52" t="s">
        <v>240</v>
      </c>
      <c r="B9" s="56" t="s">
        <v>232</v>
      </c>
      <c r="C9" s="57">
        <v>0</v>
      </c>
      <c r="D9" s="57">
        <v>0</v>
      </c>
      <c r="E9" s="52" t="s">
        <v>241</v>
      </c>
      <c r="F9" s="53" t="s">
        <v>91</v>
      </c>
      <c r="G9" s="53" t="s">
        <v>91</v>
      </c>
      <c r="H9" s="53" t="s">
        <v>91</v>
      </c>
    </row>
    <row r="10" ht="27.75" customHeight="1" spans="1:8">
      <c r="A10" s="52" t="s">
        <v>242</v>
      </c>
      <c r="B10" s="56" t="s">
        <v>232</v>
      </c>
      <c r="C10" s="57">
        <v>0</v>
      </c>
      <c r="D10" s="57">
        <v>0</v>
      </c>
      <c r="E10" s="52" t="s">
        <v>243</v>
      </c>
      <c r="F10" s="53" t="s">
        <v>232</v>
      </c>
      <c r="G10" s="57">
        <v>164989</v>
      </c>
      <c r="H10" s="57">
        <v>165055</v>
      </c>
    </row>
    <row r="11" ht="27.75" customHeight="1" spans="1:8">
      <c r="A11" s="52" t="s">
        <v>244</v>
      </c>
      <c r="B11" s="56" t="s">
        <v>232</v>
      </c>
      <c r="C11" s="57">
        <v>0</v>
      </c>
      <c r="D11" s="57">
        <v>0</v>
      </c>
      <c r="E11" s="52" t="s">
        <v>245</v>
      </c>
      <c r="F11" s="53" t="s">
        <v>232</v>
      </c>
      <c r="G11" s="57">
        <v>111509</v>
      </c>
      <c r="H11" s="57">
        <v>111710</v>
      </c>
    </row>
    <row r="12" ht="27.75" customHeight="1" spans="1:8">
      <c r="A12" s="52" t="s">
        <v>246</v>
      </c>
      <c r="B12" s="56" t="s">
        <v>232</v>
      </c>
      <c r="C12" s="57">
        <v>0</v>
      </c>
      <c r="D12" s="57">
        <v>0</v>
      </c>
      <c r="E12" s="52" t="s">
        <v>247</v>
      </c>
      <c r="F12" s="53" t="s">
        <v>232</v>
      </c>
      <c r="G12" s="57">
        <v>35148</v>
      </c>
      <c r="H12" s="57">
        <v>35783</v>
      </c>
    </row>
    <row r="13" ht="27.75" customHeight="1" spans="1:8">
      <c r="A13" s="52" t="s">
        <v>248</v>
      </c>
      <c r="B13" s="56" t="s">
        <v>232</v>
      </c>
      <c r="C13" s="57">
        <v>0</v>
      </c>
      <c r="D13" s="57">
        <v>0</v>
      </c>
      <c r="E13" s="52" t="s">
        <v>249</v>
      </c>
      <c r="F13" s="53" t="s">
        <v>250</v>
      </c>
      <c r="G13" s="58">
        <v>201.16</v>
      </c>
      <c r="H13" s="58">
        <v>207.88</v>
      </c>
    </row>
    <row r="14" ht="27.75" customHeight="1" spans="1:8">
      <c r="A14" s="52" t="s">
        <v>251</v>
      </c>
      <c r="B14" s="56" t="s">
        <v>230</v>
      </c>
      <c r="C14" s="54">
        <v>0</v>
      </c>
      <c r="D14" s="54">
        <v>0</v>
      </c>
      <c r="E14" s="52" t="s">
        <v>252</v>
      </c>
      <c r="F14" s="53" t="s">
        <v>250</v>
      </c>
      <c r="G14" s="58">
        <v>66.36</v>
      </c>
      <c r="H14" s="58">
        <v>40.15</v>
      </c>
    </row>
    <row r="15" ht="27.75" customHeight="1" spans="1:8">
      <c r="A15" s="52" t="s">
        <v>253</v>
      </c>
      <c r="B15" s="56" t="s">
        <v>230</v>
      </c>
      <c r="C15" s="54">
        <v>0</v>
      </c>
      <c r="D15" s="54">
        <v>0</v>
      </c>
      <c r="E15" s="52" t="s">
        <v>254</v>
      </c>
      <c r="F15" s="53" t="s">
        <v>91</v>
      </c>
      <c r="G15" s="53" t="s">
        <v>91</v>
      </c>
      <c r="H15" s="53" t="s">
        <v>91</v>
      </c>
    </row>
    <row r="16" ht="27.75" customHeight="1" spans="1:8">
      <c r="A16" s="52" t="s">
        <v>255</v>
      </c>
      <c r="B16" s="56" t="s">
        <v>256</v>
      </c>
      <c r="C16" s="58">
        <f>IF(C14=0,0,(C22+G5)/C14*100)</f>
        <v>0</v>
      </c>
      <c r="D16" s="58">
        <f>IF(D14=0,0,(D22+H5)/D14*100)</f>
        <v>0</v>
      </c>
      <c r="E16" s="52" t="s">
        <v>231</v>
      </c>
      <c r="F16" s="53" t="s">
        <v>232</v>
      </c>
      <c r="G16" s="59">
        <f>G17+G18</f>
        <v>13459</v>
      </c>
      <c r="H16" s="59">
        <f>H17+H18</f>
        <v>13588</v>
      </c>
    </row>
    <row r="17" ht="27.75" customHeight="1" spans="1:8">
      <c r="A17" s="52" t="s">
        <v>257</v>
      </c>
      <c r="B17" s="56" t="s">
        <v>256</v>
      </c>
      <c r="C17" s="54">
        <v>0</v>
      </c>
      <c r="D17" s="54">
        <v>0</v>
      </c>
      <c r="E17" s="52" t="s">
        <v>258</v>
      </c>
      <c r="F17" s="53" t="s">
        <v>232</v>
      </c>
      <c r="G17" s="57">
        <v>9137</v>
      </c>
      <c r="H17" s="57">
        <v>9185</v>
      </c>
    </row>
    <row r="18" ht="27.75" customHeight="1" spans="1:8">
      <c r="A18" s="52" t="s">
        <v>259</v>
      </c>
      <c r="B18" s="56" t="s">
        <v>256</v>
      </c>
      <c r="C18" s="54">
        <v>0</v>
      </c>
      <c r="D18" s="54">
        <v>0</v>
      </c>
      <c r="E18" s="52" t="s">
        <v>260</v>
      </c>
      <c r="F18" s="53" t="s">
        <v>232</v>
      </c>
      <c r="G18" s="57">
        <v>4322</v>
      </c>
      <c r="H18" s="57">
        <v>4403</v>
      </c>
    </row>
    <row r="19" ht="27.75" customHeight="1" spans="1:8">
      <c r="A19" s="52" t="s">
        <v>261</v>
      </c>
      <c r="B19" s="56" t="s">
        <v>256</v>
      </c>
      <c r="C19" s="54">
        <v>0</v>
      </c>
      <c r="D19" s="54">
        <v>0</v>
      </c>
      <c r="E19" s="52" t="s">
        <v>246</v>
      </c>
      <c r="F19" s="53" t="s">
        <v>232</v>
      </c>
      <c r="G19" s="60">
        <v>9137</v>
      </c>
      <c r="H19" s="60">
        <v>9185</v>
      </c>
    </row>
    <row r="20" ht="27.75" customHeight="1" spans="1:8">
      <c r="A20" s="61" t="s">
        <v>262</v>
      </c>
      <c r="B20" s="53" t="s">
        <v>250</v>
      </c>
      <c r="C20" s="58">
        <f>IF(C12=0,0,C14/C12)</f>
        <v>0</v>
      </c>
      <c r="D20" s="58">
        <f>IF(D12=0,0,D14/D12)</f>
        <v>0</v>
      </c>
      <c r="E20" s="52" t="s">
        <v>251</v>
      </c>
      <c r="F20" s="53" t="s">
        <v>230</v>
      </c>
      <c r="G20" s="54">
        <v>781568000</v>
      </c>
      <c r="H20" s="54">
        <v>789055320</v>
      </c>
    </row>
    <row r="21" ht="27.75" customHeight="1" spans="1:8">
      <c r="A21" s="52" t="s">
        <v>263</v>
      </c>
      <c r="B21" s="53" t="s">
        <v>91</v>
      </c>
      <c r="C21" s="53" t="s">
        <v>91</v>
      </c>
      <c r="D21" s="53" t="s">
        <v>91</v>
      </c>
      <c r="E21" s="52" t="s">
        <v>255</v>
      </c>
      <c r="F21" s="53" t="s">
        <v>256</v>
      </c>
      <c r="G21" s="58">
        <v>24</v>
      </c>
      <c r="H21" s="58">
        <v>23.79</v>
      </c>
    </row>
    <row r="22" ht="27.75" customHeight="1" spans="1:8">
      <c r="A22" s="62" t="s">
        <v>264</v>
      </c>
      <c r="B22" s="53" t="s">
        <v>230</v>
      </c>
      <c r="C22" s="54">
        <v>0</v>
      </c>
      <c r="D22" s="54">
        <v>0</v>
      </c>
      <c r="E22" s="52" t="s">
        <v>262</v>
      </c>
      <c r="F22" s="53" t="s">
        <v>250</v>
      </c>
      <c r="G22" s="58">
        <f>IF(G19=0,0,G20/G19)</f>
        <v>85538.7982926562</v>
      </c>
      <c r="H22" s="58">
        <f>IF(H19=0,0,H20/H19)</f>
        <v>85906.9482852477</v>
      </c>
    </row>
    <row r="23" ht="27.75" customHeight="1" spans="1:8">
      <c r="A23" s="52" t="s">
        <v>265</v>
      </c>
      <c r="B23" s="53" t="s">
        <v>91</v>
      </c>
      <c r="C23" s="53" t="s">
        <v>91</v>
      </c>
      <c r="D23" s="53" t="s">
        <v>91</v>
      </c>
      <c r="E23" s="61" t="s">
        <v>266</v>
      </c>
      <c r="F23" s="53" t="s">
        <v>250</v>
      </c>
      <c r="G23" s="57">
        <v>85252</v>
      </c>
      <c r="H23" s="57">
        <v>89515</v>
      </c>
    </row>
    <row r="24" ht="27.75" customHeight="1" spans="1:8">
      <c r="A24" s="52" t="s">
        <v>267</v>
      </c>
      <c r="B24" s="56" t="s">
        <v>230</v>
      </c>
      <c r="C24" s="54">
        <v>0</v>
      </c>
      <c r="D24" s="58">
        <f>G6</f>
        <v>0</v>
      </c>
      <c r="E24" s="53" t="s">
        <v>91</v>
      </c>
      <c r="F24" s="53" t="s">
        <v>91</v>
      </c>
      <c r="G24" s="53" t="s">
        <v>91</v>
      </c>
      <c r="H24" s="53" t="s">
        <v>91</v>
      </c>
    </row>
    <row r="25" ht="15.75" customHeight="1" spans="1:8">
      <c r="A25" s="63"/>
      <c r="B25" s="63"/>
      <c r="C25" s="63"/>
      <c r="D25" s="63"/>
      <c r="E25" s="63"/>
      <c r="F25" s="63"/>
      <c r="G25" s="63"/>
      <c r="H25" s="64" t="s">
        <v>268</v>
      </c>
    </row>
  </sheetData>
  <mergeCells count="1">
    <mergeCell ref="A1:H1"/>
  </mergeCells>
  <pageMargins left="1.18055555555556" right="1.18055555555556" top="1.18055555555556" bottom="1.18055555555556" header="0.511805555555556" footer="0.511805555555556"/>
  <pageSetup paperSize="9" scale="60" pageOrder="overThenDown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"/>
  <sheetViews>
    <sheetView showGridLines="0" topLeftCell="B13" workbookViewId="0">
      <pane topLeftCell="B4" activePane="bottomRight" state="frozen"/>
      <selection activeCell="G27" sqref="G27"/>
    </sheetView>
  </sheetViews>
  <sheetFormatPr defaultColWidth="8" defaultRowHeight="14.25" outlineLevelCol="7"/>
  <cols>
    <col min="1" max="1" width="50.2" style="1"/>
    <col min="2" max="2" width="7.6" style="1"/>
    <col min="3" max="4" width="27.25" style="1"/>
    <col min="5" max="5" width="55.3583333333333" style="1"/>
    <col min="6" max="6" width="7.6" style="1"/>
    <col min="7" max="8" width="27.25" style="1"/>
  </cols>
  <sheetData>
    <row r="1" ht="48" customHeight="1" spans="1:8">
      <c r="A1" s="2" t="s">
        <v>269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49</v>
      </c>
      <c r="B2" s="4"/>
      <c r="C2" s="4"/>
      <c r="D2" s="4"/>
      <c r="E2" s="33"/>
      <c r="F2" s="33"/>
      <c r="G2" s="33"/>
      <c r="H2" s="34" t="s">
        <v>45</v>
      </c>
    </row>
    <row r="3" ht="28.5" customHeight="1" spans="1:8">
      <c r="A3" s="9" t="s">
        <v>51</v>
      </c>
      <c r="B3" s="9" t="s">
        <v>227</v>
      </c>
      <c r="C3" s="9" t="s">
        <v>79</v>
      </c>
      <c r="D3" s="35" t="s">
        <v>80</v>
      </c>
      <c r="E3" s="36" t="s">
        <v>51</v>
      </c>
      <c r="F3" s="36" t="s">
        <v>227</v>
      </c>
      <c r="G3" s="36" t="s">
        <v>79</v>
      </c>
      <c r="H3" s="36" t="s">
        <v>80</v>
      </c>
    </row>
    <row r="4" ht="28.5" customHeight="1" spans="1:8">
      <c r="A4" s="37" t="s">
        <v>270</v>
      </c>
      <c r="B4" s="38" t="s">
        <v>91</v>
      </c>
      <c r="C4" s="38" t="s">
        <v>91</v>
      </c>
      <c r="D4" s="38" t="s">
        <v>91</v>
      </c>
      <c r="E4" s="37" t="s">
        <v>271</v>
      </c>
      <c r="F4" s="38" t="s">
        <v>230</v>
      </c>
      <c r="G4" s="39">
        <v>0</v>
      </c>
      <c r="H4" s="39">
        <v>0</v>
      </c>
    </row>
    <row r="5" ht="28.5" customHeight="1" spans="1:8">
      <c r="A5" s="37" t="s">
        <v>231</v>
      </c>
      <c r="B5" s="38" t="s">
        <v>232</v>
      </c>
      <c r="C5" s="40">
        <f>C6+C8</f>
        <v>0</v>
      </c>
      <c r="D5" s="40">
        <f>D6+D8</f>
        <v>0</v>
      </c>
      <c r="E5" s="37" t="s">
        <v>272</v>
      </c>
      <c r="F5" s="38" t="s">
        <v>230</v>
      </c>
      <c r="G5" s="39">
        <v>0</v>
      </c>
      <c r="H5" s="39">
        <v>0</v>
      </c>
    </row>
    <row r="6" ht="28.5" customHeight="1" spans="1:8">
      <c r="A6" s="37" t="s">
        <v>273</v>
      </c>
      <c r="B6" s="38" t="s">
        <v>232</v>
      </c>
      <c r="C6" s="41">
        <v>0</v>
      </c>
      <c r="D6" s="41">
        <v>0</v>
      </c>
      <c r="E6" s="37" t="s">
        <v>274</v>
      </c>
      <c r="F6" s="38" t="s">
        <v>91</v>
      </c>
      <c r="G6" s="38" t="s">
        <v>91</v>
      </c>
      <c r="H6" s="38" t="s">
        <v>91</v>
      </c>
    </row>
    <row r="7" ht="28.5" customHeight="1" spans="1:8">
      <c r="A7" s="37" t="s">
        <v>275</v>
      </c>
      <c r="B7" s="38" t="s">
        <v>232</v>
      </c>
      <c r="C7" s="41">
        <v>0</v>
      </c>
      <c r="D7" s="41">
        <v>0</v>
      </c>
      <c r="E7" s="37" t="s">
        <v>276</v>
      </c>
      <c r="F7" s="38" t="s">
        <v>230</v>
      </c>
      <c r="G7" s="39">
        <v>0</v>
      </c>
      <c r="H7" s="42">
        <f>G12</f>
        <v>0</v>
      </c>
    </row>
    <row r="8" ht="28.5" customHeight="1" spans="1:8">
      <c r="A8" s="37" t="s">
        <v>277</v>
      </c>
      <c r="B8" s="38" t="s">
        <v>232</v>
      </c>
      <c r="C8" s="41">
        <v>0</v>
      </c>
      <c r="D8" s="41">
        <v>0</v>
      </c>
      <c r="E8" s="37" t="s">
        <v>278</v>
      </c>
      <c r="F8" s="38" t="s">
        <v>230</v>
      </c>
      <c r="G8" s="39">
        <v>0</v>
      </c>
      <c r="H8" s="39">
        <v>0</v>
      </c>
    </row>
    <row r="9" ht="28.5" customHeight="1" spans="1:8">
      <c r="A9" s="37" t="s">
        <v>275</v>
      </c>
      <c r="B9" s="38" t="s">
        <v>232</v>
      </c>
      <c r="C9" s="41">
        <v>0</v>
      </c>
      <c r="D9" s="41">
        <v>0</v>
      </c>
      <c r="E9" s="37" t="s">
        <v>279</v>
      </c>
      <c r="F9" s="38" t="s">
        <v>230</v>
      </c>
      <c r="G9" s="42">
        <f>G10+G11</f>
        <v>0</v>
      </c>
      <c r="H9" s="42">
        <f>H10+H11</f>
        <v>0</v>
      </c>
    </row>
    <row r="10" ht="28.5" customHeight="1" spans="1:8">
      <c r="A10" s="37" t="s">
        <v>246</v>
      </c>
      <c r="B10" s="38" t="s">
        <v>232</v>
      </c>
      <c r="C10" s="41">
        <v>0</v>
      </c>
      <c r="D10" s="41">
        <v>0</v>
      </c>
      <c r="E10" s="37" t="s">
        <v>280</v>
      </c>
      <c r="F10" s="38" t="s">
        <v>230</v>
      </c>
      <c r="G10" s="39">
        <v>0</v>
      </c>
      <c r="H10" s="39">
        <v>0</v>
      </c>
    </row>
    <row r="11" ht="28.5" customHeight="1" spans="1:8">
      <c r="A11" s="37" t="s">
        <v>281</v>
      </c>
      <c r="B11" s="38" t="s">
        <v>232</v>
      </c>
      <c r="C11" s="41">
        <v>0</v>
      </c>
      <c r="D11" s="41">
        <v>0</v>
      </c>
      <c r="E11" s="37" t="s">
        <v>282</v>
      </c>
      <c r="F11" s="38" t="s">
        <v>230</v>
      </c>
      <c r="G11" s="39">
        <v>0</v>
      </c>
      <c r="H11" s="39">
        <v>0</v>
      </c>
    </row>
    <row r="12" ht="28.5" customHeight="1" spans="1:8">
      <c r="A12" s="37" t="s">
        <v>251</v>
      </c>
      <c r="B12" s="38" t="s">
        <v>230</v>
      </c>
      <c r="C12" s="42">
        <f>C15+C16</f>
        <v>0</v>
      </c>
      <c r="D12" s="42">
        <f>D15+D16</f>
        <v>0</v>
      </c>
      <c r="E12" s="37" t="s">
        <v>283</v>
      </c>
      <c r="F12" s="38" t="s">
        <v>230</v>
      </c>
      <c r="G12" s="42">
        <f>G7+G9-G8</f>
        <v>0</v>
      </c>
      <c r="H12" s="42">
        <f>H7+H9-H8</f>
        <v>0</v>
      </c>
    </row>
    <row r="13" ht="28.5" customHeight="1" spans="1:8">
      <c r="A13" s="37" t="s">
        <v>284</v>
      </c>
      <c r="B13" s="38" t="s">
        <v>91</v>
      </c>
      <c r="C13" s="38" t="s">
        <v>91</v>
      </c>
      <c r="D13" s="38" t="s">
        <v>91</v>
      </c>
      <c r="E13" s="37" t="s">
        <v>285</v>
      </c>
      <c r="F13" s="38" t="s">
        <v>230</v>
      </c>
      <c r="G13" s="39">
        <v>0</v>
      </c>
      <c r="H13" s="39">
        <v>0</v>
      </c>
    </row>
    <row r="14" ht="28.5" customHeight="1" spans="1:8">
      <c r="A14" s="37" t="s">
        <v>286</v>
      </c>
      <c r="B14" s="38" t="s">
        <v>230</v>
      </c>
      <c r="C14" s="39">
        <v>0</v>
      </c>
      <c r="D14" s="39">
        <v>0</v>
      </c>
      <c r="E14" s="37" t="s">
        <v>287</v>
      </c>
      <c r="F14" s="38" t="s">
        <v>230</v>
      </c>
      <c r="G14" s="39">
        <v>0</v>
      </c>
      <c r="H14" s="39">
        <v>0</v>
      </c>
    </row>
    <row r="15" ht="28.5" customHeight="1" spans="1:8">
      <c r="A15" s="37" t="s">
        <v>288</v>
      </c>
      <c r="B15" s="38" t="s">
        <v>230</v>
      </c>
      <c r="C15" s="39">
        <v>0</v>
      </c>
      <c r="D15" s="39">
        <v>0</v>
      </c>
      <c r="E15" s="37" t="s">
        <v>289</v>
      </c>
      <c r="F15" s="38" t="s">
        <v>91</v>
      </c>
      <c r="G15" s="38" t="s">
        <v>91</v>
      </c>
      <c r="H15" s="38" t="s">
        <v>91</v>
      </c>
    </row>
    <row r="16" ht="28.5" customHeight="1" spans="1:8">
      <c r="A16" s="37" t="s">
        <v>290</v>
      </c>
      <c r="B16" s="38" t="s">
        <v>230</v>
      </c>
      <c r="C16" s="39">
        <v>0</v>
      </c>
      <c r="D16" s="39">
        <v>0</v>
      </c>
      <c r="E16" s="37" t="s">
        <v>291</v>
      </c>
      <c r="F16" s="38" t="s">
        <v>232</v>
      </c>
      <c r="G16" s="39">
        <v>0</v>
      </c>
      <c r="H16" s="39">
        <v>0</v>
      </c>
    </row>
    <row r="17" ht="28.5" customHeight="1" spans="1:8">
      <c r="A17" s="37" t="s">
        <v>255</v>
      </c>
      <c r="B17" s="38" t="s">
        <v>256</v>
      </c>
      <c r="C17" s="42">
        <f>IF(C12=0,0,(C23+G9)/C12*100)</f>
        <v>0</v>
      </c>
      <c r="D17" s="42">
        <f>IF(D12=0,0,(D23+H9)/D12*100)</f>
        <v>0</v>
      </c>
      <c r="E17" s="37" t="s">
        <v>292</v>
      </c>
      <c r="F17" s="38" t="s">
        <v>250</v>
      </c>
      <c r="G17" s="42">
        <f>G18+G19</f>
        <v>0</v>
      </c>
      <c r="H17" s="42">
        <f>H18+H19</f>
        <v>0</v>
      </c>
    </row>
    <row r="18" ht="28.5" customHeight="1" spans="1:8">
      <c r="A18" s="37" t="s">
        <v>257</v>
      </c>
      <c r="B18" s="38" t="s">
        <v>256</v>
      </c>
      <c r="C18" s="39">
        <v>0</v>
      </c>
      <c r="D18" s="39">
        <v>0</v>
      </c>
      <c r="E18" s="37" t="s">
        <v>293</v>
      </c>
      <c r="F18" s="38" t="s">
        <v>250</v>
      </c>
      <c r="G18" s="39">
        <v>0</v>
      </c>
      <c r="H18" s="39">
        <v>0</v>
      </c>
    </row>
    <row r="19" ht="28.5" customHeight="1" spans="1:8">
      <c r="A19" s="37" t="s">
        <v>294</v>
      </c>
      <c r="B19" s="38" t="s">
        <v>256</v>
      </c>
      <c r="C19" s="39">
        <v>0</v>
      </c>
      <c r="D19" s="39">
        <v>0</v>
      </c>
      <c r="E19" s="37" t="s">
        <v>295</v>
      </c>
      <c r="F19" s="38" t="s">
        <v>250</v>
      </c>
      <c r="G19" s="39">
        <v>0</v>
      </c>
      <c r="H19" s="39">
        <v>0</v>
      </c>
    </row>
    <row r="20" ht="28.5" customHeight="1" spans="1:8">
      <c r="A20" s="37" t="s">
        <v>296</v>
      </c>
      <c r="B20" s="38" t="s">
        <v>256</v>
      </c>
      <c r="C20" s="39">
        <v>0</v>
      </c>
      <c r="D20" s="39">
        <v>0</v>
      </c>
      <c r="E20" s="37" t="s">
        <v>297</v>
      </c>
      <c r="F20" s="38" t="s">
        <v>91</v>
      </c>
      <c r="G20" s="43" t="s">
        <v>91</v>
      </c>
      <c r="H20" s="43" t="s">
        <v>91</v>
      </c>
    </row>
    <row r="21" ht="28.5" customHeight="1" spans="1:8">
      <c r="A21" s="37" t="s">
        <v>262</v>
      </c>
      <c r="B21" s="38" t="s">
        <v>250</v>
      </c>
      <c r="C21" s="42">
        <f>IF(C10=0,0,C12/C10)</f>
        <v>0</v>
      </c>
      <c r="D21" s="42">
        <f>IF(D10=0,0,D12/D10)</f>
        <v>0</v>
      </c>
      <c r="E21" s="37" t="s">
        <v>298</v>
      </c>
      <c r="F21" s="38" t="s">
        <v>232</v>
      </c>
      <c r="G21" s="39">
        <v>0</v>
      </c>
      <c r="H21" s="39">
        <v>0</v>
      </c>
    </row>
    <row r="22" ht="28.5" customHeight="1" spans="1:8">
      <c r="A22" s="37" t="s">
        <v>263</v>
      </c>
      <c r="B22" s="38" t="s">
        <v>91</v>
      </c>
      <c r="C22" s="38" t="s">
        <v>91</v>
      </c>
      <c r="D22" s="38" t="s">
        <v>91</v>
      </c>
      <c r="E22" s="37" t="s">
        <v>299</v>
      </c>
      <c r="F22" s="38" t="s">
        <v>250</v>
      </c>
      <c r="G22" s="39">
        <v>0</v>
      </c>
      <c r="H22" s="39">
        <v>0</v>
      </c>
    </row>
    <row r="23" ht="28.5" customHeight="1" spans="1:8">
      <c r="A23" s="37" t="s">
        <v>300</v>
      </c>
      <c r="B23" s="38" t="s">
        <v>230</v>
      </c>
      <c r="C23" s="42">
        <f>G4+G5</f>
        <v>0</v>
      </c>
      <c r="D23" s="42">
        <f>H4+H5</f>
        <v>0</v>
      </c>
      <c r="E23" s="37" t="s">
        <v>301</v>
      </c>
      <c r="F23" s="38" t="s">
        <v>250</v>
      </c>
      <c r="G23" s="42">
        <v>0</v>
      </c>
      <c r="H23" s="42">
        <v>0</v>
      </c>
    </row>
    <row r="24" ht="28.5" customHeight="1" spans="1:8">
      <c r="A24" s="31"/>
      <c r="B24" s="31"/>
      <c r="C24" s="31"/>
      <c r="D24" s="31"/>
      <c r="E24" s="31"/>
      <c r="F24" s="31"/>
      <c r="G24" s="31"/>
      <c r="H24" s="32" t="s">
        <v>302</v>
      </c>
    </row>
  </sheetData>
  <mergeCells count="1">
    <mergeCell ref="A1:H1"/>
  </mergeCells>
  <printOptions horizontalCentered="1"/>
  <pageMargins left="0.393055555555556" right="0.393055555555556" top="0.393055555555556" bottom="0.393055555555556" header="0.511805555555556" footer="0.511805555555556"/>
  <pageSetup paperSize="9" scale="65" pageOrder="overThenDown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6"/>
  <sheetViews>
    <sheetView showGridLines="0" showZeros="0" topLeftCell="B7" workbookViewId="0">
      <pane topLeftCell="D1" activePane="bottomRight" state="frozen"/>
      <selection activeCell="D23" sqref="D23"/>
    </sheetView>
  </sheetViews>
  <sheetFormatPr defaultColWidth="8" defaultRowHeight="14.25" outlineLevelCol="7"/>
  <cols>
    <col min="1" max="1" width="48.475" style="1"/>
    <col min="2" max="2" width="7.6" style="1"/>
    <col min="3" max="4" width="26.5333333333333" style="1"/>
    <col min="5" max="5" width="48.475" style="1"/>
    <col min="6" max="6" width="7.6" style="1"/>
    <col min="7" max="8" width="26.5333333333333" style="1"/>
  </cols>
  <sheetData>
    <row r="1" ht="48" customHeight="1" spans="1:8">
      <c r="A1" s="2" t="s">
        <v>303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49</v>
      </c>
      <c r="B2" s="5"/>
      <c r="C2" s="4"/>
      <c r="D2" s="4"/>
      <c r="E2" s="4"/>
      <c r="F2" s="5"/>
      <c r="G2" s="4"/>
      <c r="H2" s="6" t="s">
        <v>47</v>
      </c>
    </row>
    <row r="3" ht="28.5" customHeight="1" spans="1:8">
      <c r="A3" s="7" t="s">
        <v>51</v>
      </c>
      <c r="B3" s="7" t="s">
        <v>227</v>
      </c>
      <c r="C3" s="7" t="s">
        <v>79</v>
      </c>
      <c r="D3" s="7" t="s">
        <v>80</v>
      </c>
      <c r="E3" s="8" t="s">
        <v>51</v>
      </c>
      <c r="F3" s="8" t="s">
        <v>227</v>
      </c>
      <c r="G3" s="9" t="s">
        <v>79</v>
      </c>
      <c r="H3" s="9" t="s">
        <v>80</v>
      </c>
    </row>
    <row r="4" ht="28.5" customHeight="1" spans="1:8">
      <c r="A4" s="10" t="s">
        <v>304</v>
      </c>
      <c r="B4" s="11" t="s">
        <v>91</v>
      </c>
      <c r="C4" s="12" t="s">
        <v>91</v>
      </c>
      <c r="D4" s="13" t="s">
        <v>91</v>
      </c>
      <c r="E4" s="10" t="s">
        <v>305</v>
      </c>
      <c r="F4" s="14" t="s">
        <v>232</v>
      </c>
      <c r="G4" s="15">
        <v>25</v>
      </c>
      <c r="H4" s="15">
        <v>26</v>
      </c>
    </row>
    <row r="5" ht="28.5" customHeight="1" spans="1:8">
      <c r="A5" s="16" t="s">
        <v>231</v>
      </c>
      <c r="B5" s="14" t="s">
        <v>232</v>
      </c>
      <c r="C5" s="15">
        <v>10815</v>
      </c>
      <c r="D5" s="17">
        <v>11431</v>
      </c>
      <c r="E5" s="10" t="s">
        <v>306</v>
      </c>
      <c r="F5" s="14" t="s">
        <v>91</v>
      </c>
      <c r="G5" s="18" t="s">
        <v>91</v>
      </c>
      <c r="H5" s="18" t="s">
        <v>91</v>
      </c>
    </row>
    <row r="6" ht="28.5" customHeight="1" spans="1:8">
      <c r="A6" s="16" t="s">
        <v>307</v>
      </c>
      <c r="B6" s="14" t="s">
        <v>232</v>
      </c>
      <c r="C6" s="15">
        <v>0</v>
      </c>
      <c r="D6" s="17">
        <v>0</v>
      </c>
      <c r="E6" s="10" t="s">
        <v>231</v>
      </c>
      <c r="F6" s="14" t="s">
        <v>232</v>
      </c>
      <c r="G6" s="15">
        <v>25769</v>
      </c>
      <c r="H6" s="15">
        <v>26284</v>
      </c>
    </row>
    <row r="7" ht="28.5" customHeight="1" spans="1:8">
      <c r="A7" s="16" t="s">
        <v>246</v>
      </c>
      <c r="B7" s="14" t="s">
        <v>232</v>
      </c>
      <c r="C7" s="15">
        <v>10395</v>
      </c>
      <c r="D7" s="17">
        <v>10985</v>
      </c>
      <c r="E7" s="10" t="s">
        <v>308</v>
      </c>
      <c r="F7" s="14" t="s">
        <v>232</v>
      </c>
      <c r="G7" s="15">
        <v>0</v>
      </c>
      <c r="H7" s="15">
        <v>0</v>
      </c>
    </row>
    <row r="8" ht="28.5" customHeight="1" spans="1:8">
      <c r="A8" s="16" t="s">
        <v>251</v>
      </c>
      <c r="B8" s="14" t="s">
        <v>91</v>
      </c>
      <c r="C8" s="19" t="s">
        <v>91</v>
      </c>
      <c r="D8" s="20" t="s">
        <v>91</v>
      </c>
      <c r="E8" s="10" t="s">
        <v>246</v>
      </c>
      <c r="F8" s="14" t="s">
        <v>232</v>
      </c>
      <c r="G8" s="15">
        <v>13789</v>
      </c>
      <c r="H8" s="15">
        <v>14134</v>
      </c>
    </row>
    <row r="9" ht="28.5" customHeight="1" spans="1:8">
      <c r="A9" s="16" t="s">
        <v>309</v>
      </c>
      <c r="B9" s="14" t="s">
        <v>230</v>
      </c>
      <c r="C9" s="21">
        <v>918547250</v>
      </c>
      <c r="D9" s="22">
        <v>1037953456.2</v>
      </c>
      <c r="E9" s="10" t="s">
        <v>251</v>
      </c>
      <c r="F9" s="14" t="s">
        <v>230</v>
      </c>
      <c r="G9" s="21">
        <v>974782212.89</v>
      </c>
      <c r="H9" s="21">
        <v>1036140360.24</v>
      </c>
    </row>
    <row r="10" ht="28.5" customHeight="1" spans="1:8">
      <c r="A10" s="16" t="s">
        <v>310</v>
      </c>
      <c r="B10" s="14" t="s">
        <v>230</v>
      </c>
      <c r="C10" s="21">
        <v>918547250</v>
      </c>
      <c r="D10" s="22">
        <v>1037953456.2</v>
      </c>
      <c r="E10" s="10" t="s">
        <v>255</v>
      </c>
      <c r="F10" s="14" t="s">
        <v>256</v>
      </c>
      <c r="G10" s="23">
        <f>IF(G9=0,0,G13/G9*100)</f>
        <v>0.313500000265685</v>
      </c>
      <c r="H10" s="23">
        <f>IF(H9=0,0,H13/H9*100)</f>
        <v>0.3101999616399</v>
      </c>
    </row>
    <row r="11" ht="28.5" customHeight="1" spans="1:8">
      <c r="A11" s="16" t="s">
        <v>255</v>
      </c>
      <c r="B11" s="14" t="s">
        <v>256</v>
      </c>
      <c r="C11" s="23">
        <v>1</v>
      </c>
      <c r="D11" s="24">
        <v>1</v>
      </c>
      <c r="E11" s="10" t="s">
        <v>262</v>
      </c>
      <c r="F11" s="14" t="s">
        <v>250</v>
      </c>
      <c r="G11" s="23">
        <f>IF(G8=0,0,G9/G8)</f>
        <v>70692.7415251287</v>
      </c>
      <c r="H11" s="23">
        <f>IF(H8=0,0,H9/H8)</f>
        <v>73308.36</v>
      </c>
    </row>
    <row r="12" ht="28.5" customHeight="1" spans="1:8">
      <c r="A12" s="16" t="s">
        <v>262</v>
      </c>
      <c r="B12" s="14" t="s">
        <v>250</v>
      </c>
      <c r="C12" s="23">
        <f>IF(C7=0,0,C10/C7)</f>
        <v>88364.3338143338</v>
      </c>
      <c r="D12" s="24">
        <f>IF(D7=0,0,D10/D7)</f>
        <v>94488.2527264452</v>
      </c>
      <c r="E12" s="10" t="s">
        <v>311</v>
      </c>
      <c r="F12" s="14" t="s">
        <v>230</v>
      </c>
      <c r="G12" s="21">
        <v>13555942.24</v>
      </c>
      <c r="H12" s="21">
        <v>6314107</v>
      </c>
    </row>
    <row r="13" ht="28.5" customHeight="1" spans="1:8">
      <c r="A13" s="25" t="s">
        <v>312</v>
      </c>
      <c r="B13" s="14" t="s">
        <v>313</v>
      </c>
      <c r="C13" s="15">
        <v>2503</v>
      </c>
      <c r="D13" s="17">
        <v>2659</v>
      </c>
      <c r="E13" s="10" t="s">
        <v>314</v>
      </c>
      <c r="F13" s="14" t="s">
        <v>230</v>
      </c>
      <c r="G13" s="21">
        <v>3055942.24</v>
      </c>
      <c r="H13" s="21">
        <v>3214107</v>
      </c>
    </row>
    <row r="14" ht="28.5" customHeight="1" spans="1:8">
      <c r="A14" s="26" t="s">
        <v>315</v>
      </c>
      <c r="B14" s="14" t="s">
        <v>313</v>
      </c>
      <c r="C14" s="15">
        <v>2596</v>
      </c>
      <c r="D14" s="17">
        <v>2765</v>
      </c>
      <c r="E14" s="27" t="s">
        <v>316</v>
      </c>
      <c r="F14" s="28" t="s">
        <v>232</v>
      </c>
      <c r="G14" s="15">
        <v>86</v>
      </c>
      <c r="H14" s="15">
        <v>87</v>
      </c>
    </row>
    <row r="15" ht="28.5" customHeight="1" spans="1:8">
      <c r="A15" s="26" t="s">
        <v>317</v>
      </c>
      <c r="B15" s="28" t="s">
        <v>232</v>
      </c>
      <c r="C15" s="15">
        <v>3115</v>
      </c>
      <c r="D15" s="15">
        <v>3126</v>
      </c>
      <c r="E15" s="19" t="s">
        <v>91</v>
      </c>
      <c r="F15" s="19" t="s">
        <v>91</v>
      </c>
      <c r="G15" s="19" t="s">
        <v>91</v>
      </c>
      <c r="H15" s="19" t="s">
        <v>91</v>
      </c>
    </row>
    <row r="16" ht="28.5" customHeight="1" spans="1:8">
      <c r="A16" s="29"/>
      <c r="B16" s="30"/>
      <c r="C16" s="31"/>
      <c r="D16" s="31"/>
      <c r="E16" s="29"/>
      <c r="F16" s="30"/>
      <c r="G16" s="31"/>
      <c r="H16" s="32" t="s">
        <v>318</v>
      </c>
    </row>
  </sheetData>
  <mergeCells count="1">
    <mergeCell ref="A1:H1"/>
  </mergeCells>
  <printOptions horizontalCentered="1"/>
  <pageMargins left="0.393055555555556" right="0.393055555555556" top="0.393055555555556" bottom="0.393055555555556" header="0.511805555555556" footer="0.511805555555556"/>
  <pageSetup paperSize="9" scale="70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showGridLines="0" showZeros="0" topLeftCell="A7" workbookViewId="0">
      <selection activeCell="A1" sqref="A1"/>
    </sheetView>
  </sheetViews>
  <sheetFormatPr defaultColWidth="8" defaultRowHeight="14.25" outlineLevelCol="4"/>
  <cols>
    <col min="1" max="1" width="6.30833333333333" style="1"/>
    <col min="2" max="2" width="80.4583333333333" style="1"/>
    <col min="3" max="3" width="8" style="1" hidden="1"/>
    <col min="4" max="4" width="13.7666666666667" style="1"/>
    <col min="5" max="5" width="7.45833333333333" style="1"/>
  </cols>
  <sheetData>
    <row r="1" ht="29.25" customHeight="1" spans="1:5">
      <c r="A1" s="148"/>
      <c r="B1" s="148"/>
      <c r="C1" s="148"/>
      <c r="D1" s="148"/>
      <c r="E1" s="148"/>
    </row>
    <row r="2" ht="45" customHeight="1" spans="1:5">
      <c r="A2" s="149" t="s">
        <v>21</v>
      </c>
      <c r="B2" s="149"/>
      <c r="C2" s="149"/>
      <c r="D2" s="149"/>
      <c r="E2" s="150"/>
    </row>
    <row r="3" ht="27" customHeight="1" spans="1:5">
      <c r="A3" s="151"/>
      <c r="B3" s="151"/>
      <c r="C3" s="151"/>
      <c r="D3" s="151"/>
      <c r="E3" s="151"/>
    </row>
    <row r="4" ht="27" customHeight="1" spans="1:5">
      <c r="A4" s="151"/>
      <c r="B4" s="152" t="s">
        <v>22</v>
      </c>
      <c r="C4" s="152"/>
      <c r="D4" s="153" t="s">
        <v>23</v>
      </c>
      <c r="E4" s="154"/>
    </row>
    <row r="5" ht="27" customHeight="1" spans="1:5">
      <c r="A5" s="151"/>
      <c r="B5" s="152" t="s">
        <v>24</v>
      </c>
      <c r="C5" s="152"/>
      <c r="D5" s="153" t="s">
        <v>25</v>
      </c>
      <c r="E5" s="154"/>
    </row>
    <row r="6" ht="27" customHeight="1" spans="1:5">
      <c r="A6" s="151"/>
      <c r="B6" s="152" t="s">
        <v>26</v>
      </c>
      <c r="C6" s="152"/>
      <c r="D6" s="153" t="s">
        <v>27</v>
      </c>
      <c r="E6" s="154"/>
    </row>
    <row r="7" ht="27" customHeight="1" spans="1:5">
      <c r="A7" s="151"/>
      <c r="B7" s="152" t="s">
        <v>28</v>
      </c>
      <c r="C7" s="152"/>
      <c r="D7" s="153" t="s">
        <v>29</v>
      </c>
      <c r="E7" s="154"/>
    </row>
    <row r="8" ht="27" customHeight="1" spans="1:5">
      <c r="A8" s="151"/>
      <c r="B8" s="152" t="s">
        <v>30</v>
      </c>
      <c r="C8" s="152"/>
      <c r="D8" s="153" t="s">
        <v>31</v>
      </c>
      <c r="E8" s="154"/>
    </row>
    <row r="9" ht="27" customHeight="1" spans="1:5">
      <c r="A9" s="151"/>
      <c r="B9" s="152" t="s">
        <v>32</v>
      </c>
      <c r="C9" s="152"/>
      <c r="D9" s="153" t="s">
        <v>33</v>
      </c>
      <c r="E9" s="154"/>
    </row>
    <row r="10" ht="27" customHeight="1" spans="1:5">
      <c r="A10" s="151"/>
      <c r="B10" s="152" t="s">
        <v>34</v>
      </c>
      <c r="C10" s="152"/>
      <c r="D10" s="153" t="s">
        <v>35</v>
      </c>
      <c r="E10" s="154"/>
    </row>
    <row r="11" ht="27" customHeight="1" spans="1:5">
      <c r="A11" s="155"/>
      <c r="B11" s="152" t="s">
        <v>36</v>
      </c>
      <c r="C11" s="155"/>
      <c r="D11" s="153" t="s">
        <v>37</v>
      </c>
      <c r="E11" s="155"/>
    </row>
    <row r="12" ht="27" customHeight="1" spans="1:5">
      <c r="A12" s="151"/>
      <c r="B12" s="152" t="s">
        <v>38</v>
      </c>
      <c r="C12" s="152"/>
      <c r="D12" s="153" t="s">
        <v>39</v>
      </c>
      <c r="E12" s="154"/>
    </row>
    <row r="13" ht="27" customHeight="1" spans="1:5">
      <c r="A13" s="155"/>
      <c r="B13" s="152" t="s">
        <v>40</v>
      </c>
      <c r="C13" s="156"/>
      <c r="D13" s="153" t="s">
        <v>41</v>
      </c>
      <c r="E13" s="155"/>
    </row>
    <row r="14" ht="27" customHeight="1" spans="1:5">
      <c r="A14" s="148"/>
      <c r="B14" s="152" t="s">
        <v>42</v>
      </c>
      <c r="C14" s="152"/>
      <c r="D14" s="153" t="s">
        <v>43</v>
      </c>
      <c r="E14" s="154"/>
    </row>
    <row r="15" ht="27" customHeight="1" spans="1:5">
      <c r="A15" s="148"/>
      <c r="B15" s="152" t="s">
        <v>44</v>
      </c>
      <c r="C15" s="152"/>
      <c r="D15" s="153" t="s">
        <v>45</v>
      </c>
      <c r="E15" s="154"/>
    </row>
    <row r="16" ht="27" customHeight="1" spans="1:5">
      <c r="A16" s="148"/>
      <c r="B16" s="152" t="s">
        <v>46</v>
      </c>
      <c r="C16" s="152"/>
      <c r="D16" s="153" t="s">
        <v>47</v>
      </c>
      <c r="E16" s="154"/>
    </row>
  </sheetData>
  <mergeCells count="9">
    <mergeCell ref="A2:D2"/>
    <mergeCell ref="B4:C4"/>
    <mergeCell ref="B5:C5"/>
    <mergeCell ref="B6:C6"/>
    <mergeCell ref="B7:C7"/>
    <mergeCell ref="B8:C8"/>
    <mergeCell ref="B9:C9"/>
    <mergeCell ref="B10:C10"/>
    <mergeCell ref="B12:C12"/>
  </mergeCells>
  <printOptions horizontalCentered="1"/>
  <pageMargins left="0.786805555555556" right="0.786805555555556" top="1.18055555555556" bottom="1.18055555555556" header="0.511805555555556" footer="0.511805555555556"/>
  <pageSetup paperSize="9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showGridLines="0" showZeros="0" tabSelected="1" workbookViewId="0">
      <pane topLeftCell="B5" activePane="bottomRight" state="frozen"/>
      <selection activeCell="A2" sqref="A2"/>
    </sheetView>
  </sheetViews>
  <sheetFormatPr defaultColWidth="8" defaultRowHeight="14.25"/>
  <cols>
    <col min="1" max="1" width="58.0833333333333" style="1"/>
    <col min="2" max="2" width="23.6666666666667" style="1"/>
    <col min="3" max="3" width="18.2083333333333" style="1"/>
    <col min="4" max="4" width="19.2166666666667" style="1"/>
    <col min="5" max="5" width="22.225" style="1"/>
    <col min="6" max="6" width="24.0916666666667" style="1"/>
    <col min="7" max="8" width="17.925" style="1"/>
    <col min="9" max="9" width="18.9333333333333" style="1"/>
  </cols>
  <sheetData>
    <row r="1" ht="45" customHeight="1" spans="1:9">
      <c r="A1" s="2" t="s">
        <v>48</v>
      </c>
      <c r="B1" s="3"/>
      <c r="C1" s="3"/>
      <c r="D1" s="135"/>
      <c r="E1" s="3"/>
      <c r="F1" s="3"/>
      <c r="G1" s="3"/>
      <c r="H1" s="3"/>
      <c r="I1" s="3"/>
    </row>
    <row r="2" ht="19.5" customHeight="1" spans="1:9">
      <c r="A2" s="100"/>
      <c r="B2" s="100"/>
      <c r="C2" s="100"/>
      <c r="D2" s="136"/>
      <c r="E2" s="100"/>
      <c r="F2" s="100"/>
      <c r="G2" s="100"/>
      <c r="H2" s="100"/>
      <c r="I2" s="146" t="s">
        <v>23</v>
      </c>
    </row>
    <row r="3" ht="19.5" customHeight="1" spans="1:9">
      <c r="A3" s="4" t="s">
        <v>49</v>
      </c>
      <c r="B3" s="4"/>
      <c r="C3" s="33"/>
      <c r="D3" s="137"/>
      <c r="E3" s="4"/>
      <c r="F3" s="4"/>
      <c r="G3" s="4"/>
      <c r="H3" s="4"/>
      <c r="I3" s="6" t="s">
        <v>50</v>
      </c>
    </row>
    <row r="4" ht="39.75" customHeight="1" spans="1:9">
      <c r="A4" s="7" t="s">
        <v>51</v>
      </c>
      <c r="B4" s="138" t="s">
        <v>52</v>
      </c>
      <c r="C4" s="139" t="s">
        <v>53</v>
      </c>
      <c r="D4" s="139" t="s">
        <v>54</v>
      </c>
      <c r="E4" s="140" t="s">
        <v>55</v>
      </c>
      <c r="F4" s="141" t="s">
        <v>56</v>
      </c>
      <c r="G4" s="141" t="s">
        <v>57</v>
      </c>
      <c r="H4" s="141" t="s">
        <v>58</v>
      </c>
      <c r="I4" s="138" t="s">
        <v>59</v>
      </c>
    </row>
    <row r="5" ht="27" customHeight="1" spans="1:9">
      <c r="A5" s="142" t="s">
        <v>60</v>
      </c>
      <c r="B5" s="116">
        <f>C5+D5+E5+F5+G5+H5+I5</f>
        <v>885381260.74</v>
      </c>
      <c r="C5" s="85">
        <v>463496224.1</v>
      </c>
      <c r="D5" s="85">
        <v>138775210.48</v>
      </c>
      <c r="E5" s="116">
        <v>265204594.25</v>
      </c>
      <c r="F5" s="116">
        <v>0</v>
      </c>
      <c r="G5" s="116">
        <v>0</v>
      </c>
      <c r="H5" s="116">
        <v>6944107</v>
      </c>
      <c r="I5" s="117">
        <v>10961124.91</v>
      </c>
    </row>
    <row r="6" ht="27" customHeight="1" spans="1:9">
      <c r="A6" s="143" t="s">
        <v>61</v>
      </c>
      <c r="B6" s="116">
        <f>C6+D6+E6+F6+G6+H6+I6</f>
        <v>358082701.25</v>
      </c>
      <c r="C6" s="116">
        <v>109611719.44</v>
      </c>
      <c r="D6" s="116">
        <v>23222746</v>
      </c>
      <c r="E6" s="116">
        <v>208554594.25</v>
      </c>
      <c r="F6" s="116">
        <v>0</v>
      </c>
      <c r="G6" s="116">
        <v>0</v>
      </c>
      <c r="H6" s="116">
        <v>6314107</v>
      </c>
      <c r="I6" s="117">
        <v>10379534.56</v>
      </c>
    </row>
    <row r="7" ht="27" customHeight="1" spans="1:9">
      <c r="A7" s="143" t="s">
        <v>62</v>
      </c>
      <c r="B7" s="116">
        <f>C7+D7+E7+F7+G7+H7+I7</f>
        <v>170785164.48</v>
      </c>
      <c r="C7" s="116">
        <v>12370000</v>
      </c>
      <c r="D7" s="116">
        <v>103365164.48</v>
      </c>
      <c r="E7" s="116">
        <v>55050000</v>
      </c>
      <c r="F7" s="116">
        <v>0</v>
      </c>
      <c r="G7" s="116">
        <v>0</v>
      </c>
      <c r="H7" s="116">
        <v>0</v>
      </c>
      <c r="I7" s="117">
        <v>0</v>
      </c>
    </row>
    <row r="8" ht="27" customHeight="1" spans="1:9">
      <c r="A8" s="10" t="s">
        <v>63</v>
      </c>
      <c r="B8" s="116">
        <f>C8+D8+E8+F8+G8+H8+I8</f>
        <v>6627020.35</v>
      </c>
      <c r="C8" s="116">
        <v>110430</v>
      </c>
      <c r="D8" s="116">
        <v>4135000</v>
      </c>
      <c r="E8" s="116">
        <v>1200000</v>
      </c>
      <c r="F8" s="116">
        <v>0</v>
      </c>
      <c r="G8" s="116">
        <v>0</v>
      </c>
      <c r="H8" s="116">
        <v>600000</v>
      </c>
      <c r="I8" s="117">
        <v>581590.35</v>
      </c>
    </row>
    <row r="9" ht="27" customHeight="1" spans="1:9">
      <c r="A9" s="10" t="s">
        <v>64</v>
      </c>
      <c r="B9" s="116">
        <f>C9+D9</f>
        <v>6780000</v>
      </c>
      <c r="C9" s="116">
        <v>0</v>
      </c>
      <c r="D9" s="116">
        <v>6780000</v>
      </c>
      <c r="E9" s="144"/>
      <c r="F9" s="116"/>
      <c r="G9" s="116"/>
      <c r="H9" s="116"/>
      <c r="I9" s="116"/>
    </row>
    <row r="10" ht="27" customHeight="1" spans="1:9">
      <c r="A10" s="10" t="s">
        <v>65</v>
      </c>
      <c r="B10" s="116">
        <f>C10+D10+E10+F10+I10</f>
        <v>3662300</v>
      </c>
      <c r="C10" s="116">
        <v>3200000</v>
      </c>
      <c r="D10" s="116">
        <v>62300</v>
      </c>
      <c r="E10" s="116">
        <v>400000</v>
      </c>
      <c r="F10" s="116">
        <v>0</v>
      </c>
      <c r="G10" s="116"/>
      <c r="H10" s="116"/>
      <c r="I10" s="116">
        <v>0</v>
      </c>
    </row>
    <row r="11" ht="27" customHeight="1" spans="1:9">
      <c r="A11" s="10" t="s">
        <v>66</v>
      </c>
      <c r="B11" s="116">
        <f>C11+D11+E11+F11+G11+H11+I11</f>
        <v>1520000</v>
      </c>
      <c r="C11" s="116">
        <v>280000</v>
      </c>
      <c r="D11" s="116">
        <v>1210000</v>
      </c>
      <c r="E11" s="116">
        <v>0</v>
      </c>
      <c r="F11" s="116">
        <v>0</v>
      </c>
      <c r="G11" s="116">
        <v>0</v>
      </c>
      <c r="H11" s="116">
        <v>30000</v>
      </c>
      <c r="I11" s="116">
        <v>0</v>
      </c>
    </row>
    <row r="12" ht="27" customHeight="1" spans="1:9">
      <c r="A12" s="10" t="s">
        <v>67</v>
      </c>
      <c r="B12" s="116">
        <f>C12</f>
        <v>0</v>
      </c>
      <c r="C12" s="116">
        <v>0</v>
      </c>
      <c r="D12" s="116"/>
      <c r="E12" s="116"/>
      <c r="F12" s="116"/>
      <c r="G12" s="116"/>
      <c r="H12" s="116"/>
      <c r="I12" s="116"/>
    </row>
    <row r="13" ht="27" customHeight="1" spans="1:9">
      <c r="A13" s="10" t="s">
        <v>68</v>
      </c>
      <c r="B13" s="116">
        <f>C13</f>
        <v>0</v>
      </c>
      <c r="C13" s="116">
        <v>0</v>
      </c>
      <c r="D13" s="116"/>
      <c r="E13" s="116"/>
      <c r="F13" s="116"/>
      <c r="G13" s="116"/>
      <c r="H13" s="116"/>
      <c r="I13" s="116"/>
    </row>
    <row r="14" ht="27" customHeight="1" spans="1:9">
      <c r="A14" s="143" t="s">
        <v>69</v>
      </c>
      <c r="B14" s="116">
        <f>C14+D14+E14+F14+G14+H14+I14</f>
        <v>904803673.11</v>
      </c>
      <c r="C14" s="116">
        <v>463496224.1</v>
      </c>
      <c r="D14" s="116">
        <v>104780486.4</v>
      </c>
      <c r="E14" s="116">
        <v>319633849.64</v>
      </c>
      <c r="F14" s="116">
        <v>0</v>
      </c>
      <c r="G14" s="116">
        <v>0</v>
      </c>
      <c r="H14" s="116">
        <v>7821305.6</v>
      </c>
      <c r="I14" s="116">
        <v>9071807.37</v>
      </c>
    </row>
    <row r="15" ht="27" customHeight="1" spans="1:9">
      <c r="A15" s="143" t="s">
        <v>70</v>
      </c>
      <c r="B15" s="116">
        <f>C15+D15+E15+F15+G15+H15+I15</f>
        <v>772704996.9</v>
      </c>
      <c r="C15" s="116">
        <v>336898664.66</v>
      </c>
      <c r="D15" s="116">
        <v>104737236.4</v>
      </c>
      <c r="E15" s="116">
        <v>319568849.64</v>
      </c>
      <c r="F15" s="116">
        <v>0</v>
      </c>
      <c r="G15" s="116">
        <v>0</v>
      </c>
      <c r="H15" s="116">
        <v>6191011.6</v>
      </c>
      <c r="I15" s="116">
        <v>5309234.6</v>
      </c>
    </row>
    <row r="16" ht="27" customHeight="1" spans="1:9">
      <c r="A16" s="143" t="s">
        <v>71</v>
      </c>
      <c r="B16" s="116">
        <f>C16+D16+E16+F16+I16</f>
        <v>1133660</v>
      </c>
      <c r="C16" s="116">
        <v>1025410</v>
      </c>
      <c r="D16" s="116">
        <v>43250</v>
      </c>
      <c r="E16" s="116">
        <v>65000</v>
      </c>
      <c r="F16" s="116">
        <v>0</v>
      </c>
      <c r="G16" s="116"/>
      <c r="H16" s="116"/>
      <c r="I16" s="116">
        <v>0</v>
      </c>
    </row>
    <row r="17" ht="27" customHeight="1" spans="1:9">
      <c r="A17" s="10" t="s">
        <v>72</v>
      </c>
      <c r="B17" s="116">
        <f>C17+D17+E17+F17+G17+H17+I17</f>
        <v>478233.8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478233.8</v>
      </c>
    </row>
    <row r="18" ht="27" customHeight="1" spans="1:9">
      <c r="A18" s="10" t="s">
        <v>73</v>
      </c>
      <c r="B18" s="116">
        <f>C18</f>
        <v>0</v>
      </c>
      <c r="C18" s="116">
        <v>0</v>
      </c>
      <c r="D18" s="116"/>
      <c r="E18" s="116"/>
      <c r="F18" s="116"/>
      <c r="G18" s="116"/>
      <c r="H18" s="116"/>
      <c r="I18" s="116"/>
    </row>
    <row r="19" ht="27" customHeight="1" spans="1:9">
      <c r="A19" s="10" t="s">
        <v>74</v>
      </c>
      <c r="B19" s="116">
        <f>C19</f>
        <v>0</v>
      </c>
      <c r="C19" s="116">
        <v>0</v>
      </c>
      <c r="D19" s="116"/>
      <c r="E19" s="116"/>
      <c r="F19" s="116"/>
      <c r="G19" s="116"/>
      <c r="H19" s="116"/>
      <c r="I19" s="116"/>
    </row>
    <row r="20" ht="27" customHeight="1" spans="1:9">
      <c r="A20" s="142" t="s">
        <v>75</v>
      </c>
      <c r="B20" s="116">
        <f>C20+D20+E20+F20+G20+H20+I20</f>
        <v>-19422412.37</v>
      </c>
      <c r="C20" s="116">
        <v>0</v>
      </c>
      <c r="D20" s="116">
        <v>33994724.08</v>
      </c>
      <c r="E20" s="116">
        <v>-54429255.39</v>
      </c>
      <c r="F20" s="116">
        <v>0</v>
      </c>
      <c r="G20" s="116">
        <v>0</v>
      </c>
      <c r="H20" s="116">
        <v>-877198.6</v>
      </c>
      <c r="I20" s="117">
        <v>1889317.54</v>
      </c>
    </row>
    <row r="21" ht="27" customHeight="1" spans="1:9">
      <c r="A21" s="143" t="s">
        <v>76</v>
      </c>
      <c r="B21" s="116">
        <f>C21+D21+E21+F21+G21+H21+I21</f>
        <v>513059781.94</v>
      </c>
      <c r="C21" s="116">
        <v>0</v>
      </c>
      <c r="D21" s="116">
        <v>380161384.64</v>
      </c>
      <c r="E21" s="116">
        <v>87756015.88</v>
      </c>
      <c r="F21" s="116">
        <v>0</v>
      </c>
      <c r="G21" s="116">
        <v>0</v>
      </c>
      <c r="H21" s="116">
        <v>19203697.24</v>
      </c>
      <c r="I21" s="117">
        <v>25938684.18</v>
      </c>
    </row>
    <row r="22" ht="27" customHeight="1" spans="1:9">
      <c r="A22" s="136"/>
      <c r="B22" s="145"/>
      <c r="C22" s="145"/>
      <c r="D22" s="45"/>
      <c r="E22" s="145"/>
      <c r="F22" s="145"/>
      <c r="G22" s="145"/>
      <c r="H22" s="145"/>
      <c r="I22" s="147" t="s">
        <v>77</v>
      </c>
    </row>
  </sheetData>
  <mergeCells count="1">
    <mergeCell ref="A1:I1"/>
  </mergeCells>
  <printOptions horizontalCentered="1"/>
  <pageMargins left="0.393055555555556" right="0.393055555555556" top="0.786805555555556" bottom="0.786805555555556" header="0.511805555555556" footer="0.511805555555556"/>
  <pageSetup paperSize="9" scale="70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2"/>
  <sheetViews>
    <sheetView topLeftCell="A13" workbookViewId="0">
      <selection activeCell="B31" sqref="B31"/>
    </sheetView>
  </sheetViews>
  <sheetFormatPr defaultColWidth="9" defaultRowHeight="14.25" outlineLevelCol="5"/>
  <cols>
    <col min="1" max="1" width="23" customWidth="1"/>
    <col min="2" max="2" width="21.75" customWidth="1"/>
    <col min="3" max="3" width="28.875" customWidth="1"/>
    <col min="4" max="4" width="29" customWidth="1"/>
    <col min="5" max="5" width="19.125" customWidth="1"/>
    <col min="6" max="6" width="18.875" customWidth="1"/>
  </cols>
  <sheetData>
    <row r="1" ht="36.75" spans="1:6">
      <c r="A1" s="2" t="s">
        <v>78</v>
      </c>
      <c r="B1" s="3"/>
      <c r="C1" s="3"/>
      <c r="D1" s="3"/>
      <c r="E1" s="3"/>
      <c r="F1" s="3"/>
    </row>
    <row r="2" spans="1:6">
      <c r="A2" s="91"/>
      <c r="B2" s="91"/>
      <c r="C2" s="91"/>
      <c r="D2" s="91"/>
      <c r="E2" s="72" t="s">
        <v>25</v>
      </c>
      <c r="F2" s="73"/>
    </row>
    <row r="3" spans="1:6">
      <c r="A3" s="33" t="s">
        <v>49</v>
      </c>
      <c r="B3" s="33"/>
      <c r="C3" s="33"/>
      <c r="D3" s="33"/>
      <c r="E3" s="34"/>
      <c r="F3" s="34" t="s">
        <v>50</v>
      </c>
    </row>
    <row r="4" ht="30" customHeight="1" spans="1:6">
      <c r="A4" s="36" t="s">
        <v>51</v>
      </c>
      <c r="B4" s="36" t="s">
        <v>79</v>
      </c>
      <c r="C4" s="36" t="s">
        <v>80</v>
      </c>
      <c r="D4" s="36" t="s">
        <v>51</v>
      </c>
      <c r="E4" s="36" t="s">
        <v>79</v>
      </c>
      <c r="F4" s="36" t="s">
        <v>80</v>
      </c>
    </row>
    <row r="5" ht="30" customHeight="1" spans="1:6">
      <c r="A5" s="120" t="s">
        <v>81</v>
      </c>
      <c r="B5" s="93">
        <v>87579361.08</v>
      </c>
      <c r="C5" s="93">
        <v>109611719.44</v>
      </c>
      <c r="D5" s="120" t="s">
        <v>82</v>
      </c>
      <c r="E5" s="93">
        <v>295928640</v>
      </c>
      <c r="F5" s="93">
        <v>324652401.6</v>
      </c>
    </row>
    <row r="6" ht="30" customHeight="1" spans="1:6">
      <c r="A6" s="84" t="s">
        <v>83</v>
      </c>
      <c r="B6" s="95">
        <v>7150000</v>
      </c>
      <c r="C6" s="95">
        <v>12370000</v>
      </c>
      <c r="D6" s="120" t="s">
        <v>84</v>
      </c>
      <c r="E6" s="95">
        <v>313500</v>
      </c>
      <c r="F6" s="95">
        <v>369930</v>
      </c>
    </row>
    <row r="7" ht="30" customHeight="1" spans="1:6">
      <c r="A7" s="121" t="s">
        <v>85</v>
      </c>
      <c r="B7" s="122">
        <v>7150000</v>
      </c>
      <c r="C7" s="122">
        <v>12370000</v>
      </c>
      <c r="D7" s="120" t="s">
        <v>86</v>
      </c>
      <c r="E7" s="74">
        <v>0</v>
      </c>
      <c r="F7" s="74">
        <v>0</v>
      </c>
    </row>
    <row r="8" ht="30" customHeight="1" spans="1:6">
      <c r="A8" s="10" t="s">
        <v>87</v>
      </c>
      <c r="B8" s="74">
        <v>110000</v>
      </c>
      <c r="C8" s="74">
        <v>110430</v>
      </c>
      <c r="D8" s="120" t="s">
        <v>88</v>
      </c>
      <c r="E8" s="74">
        <v>13894499.1</v>
      </c>
      <c r="F8" s="74">
        <v>12246263.06</v>
      </c>
    </row>
    <row r="9" ht="30" customHeight="1" spans="1:6">
      <c r="A9" s="27" t="s">
        <v>89</v>
      </c>
      <c r="B9" s="74">
        <v>0</v>
      </c>
      <c r="C9" s="74">
        <v>0</v>
      </c>
      <c r="D9" s="120" t="s">
        <v>90</v>
      </c>
      <c r="E9" s="77" t="s">
        <v>91</v>
      </c>
      <c r="F9" s="77">
        <v>0</v>
      </c>
    </row>
    <row r="10" ht="30" customHeight="1" spans="1:6">
      <c r="A10" s="84" t="s">
        <v>92</v>
      </c>
      <c r="B10" s="74">
        <v>3100000</v>
      </c>
      <c r="C10" s="123">
        <v>3200000</v>
      </c>
      <c r="D10" s="80" t="s">
        <v>93</v>
      </c>
      <c r="E10" s="80">
        <v>1012241</v>
      </c>
      <c r="F10" s="80">
        <v>1025410</v>
      </c>
    </row>
    <row r="11" ht="30" customHeight="1" spans="1:6">
      <c r="A11" s="10" t="s">
        <v>94</v>
      </c>
      <c r="B11" s="74">
        <v>300609.54</v>
      </c>
      <c r="C11" s="123">
        <v>280000</v>
      </c>
      <c r="D11" s="80" t="s">
        <v>95</v>
      </c>
      <c r="E11" s="80">
        <v>0</v>
      </c>
      <c r="F11" s="80">
        <v>0</v>
      </c>
    </row>
    <row r="12" ht="30" customHeight="1" spans="1:6">
      <c r="A12" s="10" t="s">
        <v>96</v>
      </c>
      <c r="B12" s="74">
        <v>0</v>
      </c>
      <c r="C12" s="123">
        <v>0</v>
      </c>
      <c r="D12" s="80" t="s">
        <v>91</v>
      </c>
      <c r="E12" s="80" t="s">
        <v>91</v>
      </c>
      <c r="F12" s="80" t="s">
        <v>91</v>
      </c>
    </row>
    <row r="13" ht="30" customHeight="1" spans="1:6">
      <c r="A13" s="10" t="s">
        <v>97</v>
      </c>
      <c r="B13" s="74">
        <f>B5+B6+B8+B9+B10+B11</f>
        <v>98239970.62</v>
      </c>
      <c r="C13" s="123">
        <f>C5+C6+C8+C9+C10+C11</f>
        <v>125572149.44</v>
      </c>
      <c r="D13" s="80" t="s">
        <v>98</v>
      </c>
      <c r="E13" s="80">
        <f>E5+E7+E8+E10+E11</f>
        <v>310835380.1</v>
      </c>
      <c r="F13" s="80">
        <f>F5+F7+F8+F9+F10+F11</f>
        <v>337924074.66</v>
      </c>
    </row>
    <row r="14" ht="30" customHeight="1" spans="1:6">
      <c r="A14" s="10" t="s">
        <v>99</v>
      </c>
      <c r="B14" s="74">
        <v>310835380.1</v>
      </c>
      <c r="C14" s="123">
        <v>337924074.66</v>
      </c>
      <c r="D14" s="80" t="s">
        <v>100</v>
      </c>
      <c r="E14" s="88">
        <v>0</v>
      </c>
      <c r="F14" s="88">
        <v>0</v>
      </c>
    </row>
    <row r="15" ht="30" customHeight="1" spans="1:6">
      <c r="A15" s="10" t="s">
        <v>101</v>
      </c>
      <c r="B15" s="116">
        <v>0</v>
      </c>
      <c r="C15" s="116">
        <v>0</v>
      </c>
      <c r="D15" s="124" t="s">
        <v>102</v>
      </c>
      <c r="E15" s="116">
        <v>0</v>
      </c>
      <c r="F15" s="116">
        <v>0</v>
      </c>
    </row>
    <row r="16" ht="30" customHeight="1" spans="1:6">
      <c r="A16" s="10" t="s">
        <v>103</v>
      </c>
      <c r="B16" s="74">
        <v>0</v>
      </c>
      <c r="C16" s="74">
        <v>0</v>
      </c>
      <c r="D16" s="84" t="s">
        <v>104</v>
      </c>
      <c r="E16" s="74">
        <v>98581520.47</v>
      </c>
      <c r="F16" s="74">
        <v>125572149.44</v>
      </c>
    </row>
    <row r="17" ht="30" customHeight="1" spans="1:6">
      <c r="A17" s="10" t="s">
        <v>105</v>
      </c>
      <c r="B17" s="74">
        <v>0</v>
      </c>
      <c r="C17" s="74">
        <v>0</v>
      </c>
      <c r="D17" s="124" t="s">
        <v>106</v>
      </c>
      <c r="E17" s="74">
        <v>0</v>
      </c>
      <c r="F17" s="74">
        <v>0</v>
      </c>
    </row>
    <row r="18" ht="30" customHeight="1" spans="1:6">
      <c r="A18" s="27" t="s">
        <v>107</v>
      </c>
      <c r="B18" s="113">
        <f t="shared" ref="B18:F18" si="0">B13+B14+B16</f>
        <v>409075350.72</v>
      </c>
      <c r="C18" s="113">
        <f t="shared" si="0"/>
        <v>463496224.1</v>
      </c>
      <c r="D18" s="120" t="s">
        <v>108</v>
      </c>
      <c r="E18" s="116">
        <f t="shared" si="0"/>
        <v>409416900.57</v>
      </c>
      <c r="F18" s="116">
        <f t="shared" si="0"/>
        <v>463496224.1</v>
      </c>
    </row>
    <row r="19" ht="30" customHeight="1" spans="1:6">
      <c r="A19" s="80" t="s">
        <v>91</v>
      </c>
      <c r="B19" s="80" t="s">
        <v>91</v>
      </c>
      <c r="C19" s="89" t="s">
        <v>91</v>
      </c>
      <c r="D19" s="84" t="s">
        <v>109</v>
      </c>
      <c r="E19" s="116">
        <f>B18-E18</f>
        <v>-341549.850000024</v>
      </c>
      <c r="F19" s="116">
        <f>C18-F18</f>
        <v>0</v>
      </c>
    </row>
    <row r="20" ht="30" customHeight="1" spans="1:6">
      <c r="A20" s="120" t="s">
        <v>110</v>
      </c>
      <c r="B20" s="93">
        <v>341549.85</v>
      </c>
      <c r="C20" s="86">
        <f>E20</f>
        <v>-2.38651409745216e-8</v>
      </c>
      <c r="D20" s="124" t="s">
        <v>111</v>
      </c>
      <c r="E20" s="116">
        <f>B20+E19</f>
        <v>-2.38651409745216e-8</v>
      </c>
      <c r="F20" s="116">
        <f>C20+F19</f>
        <v>-2.38651409745216e-8</v>
      </c>
    </row>
    <row r="21" ht="30" customHeight="1" spans="1:6">
      <c r="A21" s="38" t="s">
        <v>112</v>
      </c>
      <c r="B21" s="42">
        <f t="shared" ref="B21:F21" si="1">B18+B20</f>
        <v>409416900.57</v>
      </c>
      <c r="C21" s="42">
        <f t="shared" si="1"/>
        <v>463496224.1</v>
      </c>
      <c r="D21" s="125" t="s">
        <v>112</v>
      </c>
      <c r="E21" s="113">
        <f t="shared" si="1"/>
        <v>409416900.57</v>
      </c>
      <c r="F21" s="113">
        <f t="shared" si="1"/>
        <v>463496224.1</v>
      </c>
    </row>
    <row r="22" spans="1:6">
      <c r="A22" s="126"/>
      <c r="B22" s="31"/>
      <c r="C22" s="31"/>
      <c r="D22" s="100"/>
      <c r="E22" s="90"/>
      <c r="F22" s="73" t="s">
        <v>113</v>
      </c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ht="36.75" spans="1:6">
      <c r="A53" s="2"/>
      <c r="B53" s="3"/>
      <c r="C53" s="3"/>
      <c r="D53" s="3"/>
      <c r="E53" s="3"/>
      <c r="F53" s="3"/>
    </row>
    <row r="54" spans="1:6">
      <c r="A54" s="91"/>
      <c r="B54" s="91"/>
      <c r="C54" s="91"/>
      <c r="D54" s="91"/>
      <c r="E54" s="72"/>
      <c r="F54" s="73"/>
    </row>
    <row r="55" spans="1:6">
      <c r="A55" s="4"/>
      <c r="B55" s="4"/>
      <c r="C55" s="4"/>
      <c r="D55" s="4"/>
      <c r="E55" s="6"/>
      <c r="F55" s="34"/>
    </row>
    <row r="56" spans="1:6">
      <c r="A56" s="7"/>
      <c r="B56" s="7"/>
      <c r="C56" s="7"/>
      <c r="D56" s="7"/>
      <c r="E56" s="127"/>
      <c r="F56" s="36"/>
    </row>
    <row r="57" spans="1:6">
      <c r="A57" s="10"/>
      <c r="B57" s="74"/>
      <c r="C57" s="74"/>
      <c r="D57" s="10"/>
      <c r="E57" s="128"/>
      <c r="F57" s="129"/>
    </row>
    <row r="58" spans="1:6">
      <c r="A58" s="10"/>
      <c r="B58" s="74"/>
      <c r="C58" s="74"/>
      <c r="D58" s="10"/>
      <c r="E58" s="130"/>
      <c r="F58" s="131"/>
    </row>
    <row r="59" spans="1:6">
      <c r="A59" s="10"/>
      <c r="B59" s="74"/>
      <c r="C59" s="74"/>
      <c r="D59" s="10"/>
      <c r="E59" s="132"/>
      <c r="F59" s="39"/>
    </row>
    <row r="60" spans="1:6">
      <c r="A60" s="10"/>
      <c r="B60" s="74"/>
      <c r="C60" s="74"/>
      <c r="D60" s="106"/>
      <c r="E60" s="133"/>
      <c r="F60" s="133"/>
    </row>
    <row r="61" spans="1:6">
      <c r="A61" s="10"/>
      <c r="B61" s="74"/>
      <c r="C61" s="74"/>
      <c r="D61" s="106"/>
      <c r="E61" s="134"/>
      <c r="F61" s="133"/>
    </row>
    <row r="62" spans="1:6">
      <c r="A62" s="27"/>
      <c r="B62" s="74"/>
      <c r="C62" s="74"/>
      <c r="D62" s="104"/>
      <c r="E62" s="39"/>
      <c r="F62" s="133"/>
    </row>
  </sheetData>
  <mergeCells count="4">
    <mergeCell ref="A1:F1"/>
    <mergeCell ref="E2:F2"/>
    <mergeCell ref="A53:F53"/>
    <mergeCell ref="E54:F5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2"/>
  <sheetViews>
    <sheetView showGridLines="0" topLeftCell="A7" workbookViewId="0">
      <pane topLeftCell="B5" activePane="bottomRight" state="frozen"/>
      <selection activeCell="D27" sqref="D27"/>
    </sheetView>
  </sheetViews>
  <sheetFormatPr defaultColWidth="8" defaultRowHeight="14.25" outlineLevelCol="5"/>
  <cols>
    <col min="1" max="1" width="39.5833333333333" style="1"/>
    <col min="2" max="3" width="27.25" style="1"/>
    <col min="4" max="4" width="38.725" style="1"/>
    <col min="5" max="6" width="27.25" style="1"/>
  </cols>
  <sheetData>
    <row r="1" ht="48" customHeight="1" spans="1:6">
      <c r="A1" s="2" t="s">
        <v>114</v>
      </c>
      <c r="B1" s="3"/>
      <c r="C1" s="3"/>
      <c r="D1" s="3"/>
      <c r="E1" s="3"/>
      <c r="F1" s="3"/>
    </row>
    <row r="2" ht="19.5" customHeight="1" spans="1:6">
      <c r="A2" s="91"/>
      <c r="B2" s="91"/>
      <c r="C2" s="91"/>
      <c r="D2" s="91"/>
      <c r="E2" s="72" t="s">
        <v>27</v>
      </c>
      <c r="F2" s="73"/>
    </row>
    <row r="3" ht="19.5" customHeight="1" spans="1:6">
      <c r="A3" s="33" t="s">
        <v>49</v>
      </c>
      <c r="B3" s="33"/>
      <c r="C3" s="33"/>
      <c r="D3" s="33"/>
      <c r="E3" s="34"/>
      <c r="F3" s="34" t="s">
        <v>50</v>
      </c>
    </row>
    <row r="4" ht="28.5" customHeight="1" spans="1:6">
      <c r="A4" s="36" t="s">
        <v>51</v>
      </c>
      <c r="B4" s="36" t="s">
        <v>79</v>
      </c>
      <c r="C4" s="36" t="s">
        <v>80</v>
      </c>
      <c r="D4" s="36" t="s">
        <v>51</v>
      </c>
      <c r="E4" s="36" t="s">
        <v>79</v>
      </c>
      <c r="F4" s="36" t="s">
        <v>80</v>
      </c>
    </row>
    <row r="5" ht="28.5" customHeight="1" spans="1:6">
      <c r="A5" s="120" t="s">
        <v>115</v>
      </c>
      <c r="B5" s="93">
        <v>22430618.61</v>
      </c>
      <c r="C5" s="93">
        <v>23222746</v>
      </c>
      <c r="D5" s="120" t="s">
        <v>116</v>
      </c>
      <c r="E5" s="93">
        <v>90680550</v>
      </c>
      <c r="F5" s="93">
        <v>94630290.48</v>
      </c>
    </row>
    <row r="6" ht="28.5" customHeight="1" spans="1:6">
      <c r="A6" s="84" t="s">
        <v>117</v>
      </c>
      <c r="B6" s="95">
        <v>3290600</v>
      </c>
      <c r="C6" s="95">
        <v>3290600</v>
      </c>
      <c r="D6" s="120" t="s">
        <v>118</v>
      </c>
      <c r="E6" s="95">
        <v>6210013.5</v>
      </c>
      <c r="F6" s="95">
        <v>6856945.92</v>
      </c>
    </row>
    <row r="7" ht="28.5" customHeight="1" spans="1:6">
      <c r="A7" s="121" t="s">
        <v>83</v>
      </c>
      <c r="B7" s="122">
        <v>102491699</v>
      </c>
      <c r="C7" s="122">
        <v>103365164.48</v>
      </c>
      <c r="D7" s="120" t="s">
        <v>119</v>
      </c>
      <c r="E7" s="74">
        <v>2567800</v>
      </c>
      <c r="F7" s="74">
        <v>3250000</v>
      </c>
    </row>
    <row r="8" ht="28.5" customHeight="1" spans="1:6">
      <c r="A8" s="10" t="s">
        <v>120</v>
      </c>
      <c r="B8" s="74">
        <v>92030550</v>
      </c>
      <c r="C8" s="74">
        <v>95630290.48</v>
      </c>
      <c r="D8" s="120" t="s">
        <v>121</v>
      </c>
      <c r="E8" s="74">
        <v>45000</v>
      </c>
      <c r="F8" s="74">
        <v>43250</v>
      </c>
    </row>
    <row r="9" ht="28.5" customHeight="1" spans="1:6">
      <c r="A9" s="27" t="s">
        <v>122</v>
      </c>
      <c r="B9" s="74">
        <v>7399949</v>
      </c>
      <c r="C9" s="74">
        <v>4484874</v>
      </c>
      <c r="D9" s="120" t="s">
        <v>123</v>
      </c>
      <c r="E9" s="77">
        <v>0</v>
      </c>
      <c r="F9" s="77">
        <v>0</v>
      </c>
    </row>
    <row r="10" ht="28.5" customHeight="1" spans="1:6">
      <c r="A10" s="84" t="s">
        <v>124</v>
      </c>
      <c r="B10" s="74">
        <v>0</v>
      </c>
      <c r="C10" s="123">
        <v>0</v>
      </c>
      <c r="D10" s="80" t="s">
        <v>91</v>
      </c>
      <c r="E10" s="80" t="s">
        <v>91</v>
      </c>
      <c r="F10" s="80" t="s">
        <v>91</v>
      </c>
    </row>
    <row r="11" ht="28.5" customHeight="1" spans="1:6">
      <c r="A11" s="10" t="s">
        <v>125</v>
      </c>
      <c r="B11" s="74">
        <v>4025000</v>
      </c>
      <c r="C11" s="123">
        <v>4135000</v>
      </c>
      <c r="D11" s="80" t="s">
        <v>91</v>
      </c>
      <c r="E11" s="80" t="s">
        <v>91</v>
      </c>
      <c r="F11" s="80" t="s">
        <v>91</v>
      </c>
    </row>
    <row r="12" ht="28.5" customHeight="1" spans="1:6">
      <c r="A12" s="10" t="s">
        <v>126</v>
      </c>
      <c r="B12" s="74">
        <v>5380000</v>
      </c>
      <c r="C12" s="123">
        <v>6780000</v>
      </c>
      <c r="D12" s="80" t="s">
        <v>91</v>
      </c>
      <c r="E12" s="80" t="s">
        <v>91</v>
      </c>
      <c r="F12" s="80" t="s">
        <v>91</v>
      </c>
    </row>
    <row r="13" ht="28.5" customHeight="1" spans="1:6">
      <c r="A13" s="10" t="s">
        <v>127</v>
      </c>
      <c r="B13" s="74">
        <v>61000</v>
      </c>
      <c r="C13" s="123">
        <v>62300</v>
      </c>
      <c r="D13" s="80" t="s">
        <v>91</v>
      </c>
      <c r="E13" s="80" t="s">
        <v>91</v>
      </c>
      <c r="F13" s="80" t="s">
        <v>91</v>
      </c>
    </row>
    <row r="14" ht="28.5" customHeight="1" spans="1:6">
      <c r="A14" s="10" t="s">
        <v>128</v>
      </c>
      <c r="B14" s="74">
        <v>1300000</v>
      </c>
      <c r="C14" s="123">
        <v>1210000</v>
      </c>
      <c r="D14" s="80" t="s">
        <v>91</v>
      </c>
      <c r="E14" s="88" t="s">
        <v>91</v>
      </c>
      <c r="F14" s="88" t="s">
        <v>91</v>
      </c>
    </row>
    <row r="15" ht="28.5" customHeight="1" spans="1:6">
      <c r="A15" s="10" t="s">
        <v>129</v>
      </c>
      <c r="B15" s="116">
        <f>B5+B7+B10+B11+B12+B13+B14</f>
        <v>135688317.61</v>
      </c>
      <c r="C15" s="116">
        <f>C5+C7+C10+C11+C12+C13+C14</f>
        <v>138775210.48</v>
      </c>
      <c r="D15" s="124" t="s">
        <v>130</v>
      </c>
      <c r="E15" s="116">
        <f>E5+E6+E7+E8+E9</f>
        <v>99503363.5</v>
      </c>
      <c r="F15" s="116">
        <f>F5+F6+F7+F8+F9</f>
        <v>104780486.4</v>
      </c>
    </row>
    <row r="16" ht="28.5" customHeight="1" spans="1:6">
      <c r="A16" s="10" t="s">
        <v>131</v>
      </c>
      <c r="B16" s="74">
        <v>0</v>
      </c>
      <c r="C16" s="74">
        <v>0</v>
      </c>
      <c r="D16" s="84" t="s">
        <v>132</v>
      </c>
      <c r="E16" s="74">
        <v>0</v>
      </c>
      <c r="F16" s="74">
        <v>0</v>
      </c>
    </row>
    <row r="17" ht="28.5" customHeight="1" spans="1:6">
      <c r="A17" s="10" t="s">
        <v>133</v>
      </c>
      <c r="B17" s="74">
        <v>0</v>
      </c>
      <c r="C17" s="74">
        <v>0</v>
      </c>
      <c r="D17" s="124" t="s">
        <v>134</v>
      </c>
      <c r="E17" s="74">
        <v>0</v>
      </c>
      <c r="F17" s="74">
        <v>0</v>
      </c>
    </row>
    <row r="18" ht="28.5" customHeight="1" spans="1:6">
      <c r="A18" s="27" t="s">
        <v>135</v>
      </c>
      <c r="B18" s="113">
        <f>B15+B16+B17</f>
        <v>135688317.61</v>
      </c>
      <c r="C18" s="113">
        <f>C15+C16+C17</f>
        <v>138775210.48</v>
      </c>
      <c r="D18" s="120" t="s">
        <v>136</v>
      </c>
      <c r="E18" s="116">
        <f>E15+E16+E17</f>
        <v>99503363.5</v>
      </c>
      <c r="F18" s="116">
        <f>F15+F16+F17</f>
        <v>104780486.4</v>
      </c>
    </row>
    <row r="19" ht="28.5" customHeight="1" spans="1:6">
      <c r="A19" s="80" t="s">
        <v>91</v>
      </c>
      <c r="B19" s="80" t="s">
        <v>91</v>
      </c>
      <c r="C19" s="89" t="s">
        <v>91</v>
      </c>
      <c r="D19" s="84" t="s">
        <v>137</v>
      </c>
      <c r="E19" s="116">
        <f>B18-E18</f>
        <v>36184954.11</v>
      </c>
      <c r="F19" s="116">
        <f>C18-F18</f>
        <v>33994724.08</v>
      </c>
    </row>
    <row r="20" ht="28.5" customHeight="1" spans="1:6">
      <c r="A20" s="120" t="s">
        <v>138</v>
      </c>
      <c r="B20" s="93">
        <v>309981706.45</v>
      </c>
      <c r="C20" s="86">
        <f>E20</f>
        <v>346166660.56</v>
      </c>
      <c r="D20" s="124" t="s">
        <v>139</v>
      </c>
      <c r="E20" s="116">
        <f>B20+E19</f>
        <v>346166660.56</v>
      </c>
      <c r="F20" s="116">
        <f>C20+F19</f>
        <v>380161384.64</v>
      </c>
    </row>
    <row r="21" ht="28.5" customHeight="1" spans="1:6">
      <c r="A21" s="38" t="s">
        <v>112</v>
      </c>
      <c r="B21" s="42">
        <f>B18+B20</f>
        <v>445670024.06</v>
      </c>
      <c r="C21" s="42">
        <f>C18+C20</f>
        <v>484941871.04</v>
      </c>
      <c r="D21" s="125" t="s">
        <v>112</v>
      </c>
      <c r="E21" s="113">
        <f>E18+E20</f>
        <v>445670024.06</v>
      </c>
      <c r="F21" s="113">
        <f>F18+F20</f>
        <v>484941871.04</v>
      </c>
    </row>
    <row r="22" ht="15.75" customHeight="1" spans="1:6">
      <c r="A22" s="126"/>
      <c r="B22" s="31"/>
      <c r="C22" s="31"/>
      <c r="D22" s="100"/>
      <c r="E22" s="90"/>
      <c r="F22" s="73" t="s">
        <v>140</v>
      </c>
    </row>
  </sheetData>
  <mergeCells count="2">
    <mergeCell ref="A1:F1"/>
    <mergeCell ref="E2:F2"/>
  </mergeCells>
  <printOptions horizontalCentered="1"/>
  <pageMargins left="0.393055555555556" right="0.393055555555556" top="0.393055555555556" bottom="0.393055555555556" header="0.511805555555556" footer="0.511805555555556"/>
  <pageSetup paperSize="9" scale="80" pageOrder="overThenDown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"/>
  <sheetViews>
    <sheetView showGridLines="0" showZeros="0" topLeftCell="A10" workbookViewId="0">
      <pane topLeftCell="B7" activePane="bottomRight" state="frozen"/>
      <selection activeCell="A1" sqref="A1:F1"/>
    </sheetView>
  </sheetViews>
  <sheetFormatPr defaultColWidth="8" defaultRowHeight="14.25" outlineLevelCol="5"/>
  <cols>
    <col min="1" max="1" width="33.4166666666667" style="1"/>
    <col min="2" max="3" width="27.25" style="1"/>
    <col min="4" max="4" width="33.4166666666667" style="1"/>
    <col min="5" max="6" width="27.25" style="1"/>
  </cols>
  <sheetData>
    <row r="1" ht="48" customHeight="1" spans="1:6">
      <c r="A1" s="2" t="s">
        <v>141</v>
      </c>
      <c r="B1" s="3"/>
      <c r="C1" s="3"/>
      <c r="D1" s="3"/>
      <c r="E1" s="3"/>
      <c r="F1" s="3"/>
    </row>
    <row r="2" ht="21" customHeight="1" spans="1:6">
      <c r="A2" s="101"/>
      <c r="B2" s="101"/>
      <c r="C2" s="101"/>
      <c r="D2" s="101"/>
      <c r="E2" s="71"/>
      <c r="F2" s="72" t="s">
        <v>29</v>
      </c>
    </row>
    <row r="3" ht="21" customHeight="1" spans="1:6">
      <c r="A3" s="33" t="s">
        <v>49</v>
      </c>
      <c r="B3" s="33"/>
      <c r="C3" s="33"/>
      <c r="D3" s="33"/>
      <c r="E3" s="34"/>
      <c r="F3" s="34" t="s">
        <v>50</v>
      </c>
    </row>
    <row r="4" ht="28.5" customHeight="1" spans="1:6">
      <c r="A4" s="36" t="s">
        <v>51</v>
      </c>
      <c r="B4" s="36" t="s">
        <v>79</v>
      </c>
      <c r="C4" s="36" t="s">
        <v>80</v>
      </c>
      <c r="D4" s="36" t="s">
        <v>51</v>
      </c>
      <c r="E4" s="36" t="s">
        <v>79</v>
      </c>
      <c r="F4" s="36" t="s">
        <v>80</v>
      </c>
    </row>
    <row r="5" ht="28.5" customHeight="1" spans="1:6">
      <c r="A5" s="102" t="s">
        <v>81</v>
      </c>
      <c r="B5" s="39">
        <v>227732832</v>
      </c>
      <c r="C5" s="103">
        <v>208554594.25</v>
      </c>
      <c r="D5" s="102" t="s">
        <v>82</v>
      </c>
      <c r="E5" s="39">
        <v>303981608.76</v>
      </c>
      <c r="F5" s="103">
        <v>319568849.64</v>
      </c>
    </row>
    <row r="6" ht="28.5" customHeight="1" spans="1:6">
      <c r="A6" s="104" t="s">
        <v>142</v>
      </c>
      <c r="B6" s="39">
        <v>187576320</v>
      </c>
      <c r="C6" s="103">
        <v>187729053.25</v>
      </c>
      <c r="D6" s="104" t="s">
        <v>143</v>
      </c>
      <c r="E6" s="39">
        <v>60000</v>
      </c>
      <c r="F6" s="103">
        <v>65000</v>
      </c>
    </row>
    <row r="7" ht="28.5" customHeight="1" spans="1:6">
      <c r="A7" s="102" t="s">
        <v>83</v>
      </c>
      <c r="B7" s="39">
        <v>124730000</v>
      </c>
      <c r="C7" s="103">
        <v>55050000</v>
      </c>
      <c r="D7" s="105" t="s">
        <v>144</v>
      </c>
      <c r="E7" s="39">
        <v>0</v>
      </c>
      <c r="F7" s="103">
        <v>0</v>
      </c>
    </row>
    <row r="8" ht="28.5" customHeight="1" spans="1:6">
      <c r="A8" s="106" t="s">
        <v>85</v>
      </c>
      <c r="B8" s="39">
        <v>100000000</v>
      </c>
      <c r="C8" s="103">
        <v>30000000</v>
      </c>
      <c r="D8" s="107" t="s">
        <v>91</v>
      </c>
      <c r="E8" s="108" t="s">
        <v>91</v>
      </c>
      <c r="F8" s="108" t="s">
        <v>91</v>
      </c>
    </row>
    <row r="9" ht="28.5" customHeight="1" spans="1:6">
      <c r="A9" s="106" t="s">
        <v>87</v>
      </c>
      <c r="B9" s="39">
        <v>2200000</v>
      </c>
      <c r="C9" s="39">
        <v>1200000</v>
      </c>
      <c r="D9" s="109" t="s">
        <v>91</v>
      </c>
      <c r="E9" s="109" t="s">
        <v>91</v>
      </c>
      <c r="F9" s="110" t="s">
        <v>91</v>
      </c>
    </row>
    <row r="10" ht="28.5" customHeight="1" spans="1:6">
      <c r="A10" s="111" t="s">
        <v>145</v>
      </c>
      <c r="B10" s="39">
        <v>450000</v>
      </c>
      <c r="C10" s="39">
        <v>400000</v>
      </c>
      <c r="D10" s="109" t="s">
        <v>91</v>
      </c>
      <c r="E10" s="109" t="s">
        <v>91</v>
      </c>
      <c r="F10" s="110" t="s">
        <v>91</v>
      </c>
    </row>
    <row r="11" ht="28.5" customHeight="1" spans="1:6">
      <c r="A11" s="106" t="s">
        <v>146</v>
      </c>
      <c r="B11" s="39">
        <v>0</v>
      </c>
      <c r="C11" s="39">
        <v>0</v>
      </c>
      <c r="D11" s="109" t="s">
        <v>91</v>
      </c>
      <c r="E11" s="109" t="s">
        <v>91</v>
      </c>
      <c r="F11" s="110" t="s">
        <v>91</v>
      </c>
    </row>
    <row r="12" ht="28.5" customHeight="1" spans="1:6">
      <c r="A12" s="106" t="s">
        <v>96</v>
      </c>
      <c r="B12" s="112">
        <v>0</v>
      </c>
      <c r="C12" s="112">
        <v>0</v>
      </c>
      <c r="D12" s="109" t="s">
        <v>91</v>
      </c>
      <c r="E12" s="109" t="s">
        <v>91</v>
      </c>
      <c r="F12" s="110" t="s">
        <v>91</v>
      </c>
    </row>
    <row r="13" ht="28.5" customHeight="1" spans="1:6">
      <c r="A13" s="10" t="s">
        <v>147</v>
      </c>
      <c r="B13" s="113">
        <f>B5+B7+B9+B10+B11</f>
        <v>355112832</v>
      </c>
      <c r="C13" s="113">
        <f>C5+C7+C9+C10+C11</f>
        <v>265204594.25</v>
      </c>
      <c r="D13" s="10" t="s">
        <v>148</v>
      </c>
      <c r="E13" s="113">
        <f>E5+E6+E7</f>
        <v>304041608.76</v>
      </c>
      <c r="F13" s="114">
        <f>F5+F6+F7</f>
        <v>319633849.64</v>
      </c>
    </row>
    <row r="14" ht="28.5" customHeight="1" spans="1:6">
      <c r="A14" s="106" t="s">
        <v>149</v>
      </c>
      <c r="B14" s="39">
        <v>0</v>
      </c>
      <c r="C14" s="103">
        <v>0</v>
      </c>
      <c r="D14" s="106" t="s">
        <v>150</v>
      </c>
      <c r="E14" s="39">
        <v>0</v>
      </c>
      <c r="F14" s="103">
        <v>0</v>
      </c>
    </row>
    <row r="15" ht="28.5" customHeight="1" spans="1:6">
      <c r="A15" s="106" t="s">
        <v>151</v>
      </c>
      <c r="B15" s="112">
        <v>0</v>
      </c>
      <c r="C15" s="115">
        <v>0</v>
      </c>
      <c r="D15" s="106" t="s">
        <v>152</v>
      </c>
      <c r="E15" s="112">
        <v>0</v>
      </c>
      <c r="F15" s="115">
        <v>0</v>
      </c>
    </row>
    <row r="16" ht="28.5" customHeight="1" spans="1:6">
      <c r="A16" s="10" t="s">
        <v>153</v>
      </c>
      <c r="B16" s="116">
        <f>B13+B14+B15</f>
        <v>355112832</v>
      </c>
      <c r="C16" s="113">
        <f>C13+C14+C15</f>
        <v>265204594.25</v>
      </c>
      <c r="D16" s="10" t="s">
        <v>154</v>
      </c>
      <c r="E16" s="116">
        <f>E13+E14+E15</f>
        <v>304041608.76</v>
      </c>
      <c r="F16" s="117">
        <f>F13+F14+F15</f>
        <v>319633849.64</v>
      </c>
    </row>
    <row r="17" ht="28.5" customHeight="1" spans="1:6">
      <c r="A17" s="11" t="s">
        <v>91</v>
      </c>
      <c r="B17" s="118" t="s">
        <v>91</v>
      </c>
      <c r="C17" s="119" t="s">
        <v>91</v>
      </c>
      <c r="D17" s="10" t="s">
        <v>155</v>
      </c>
      <c r="E17" s="116">
        <f>B16-E16</f>
        <v>51071223.24</v>
      </c>
      <c r="F17" s="117">
        <f>C16-F16</f>
        <v>-54429255.39</v>
      </c>
    </row>
    <row r="18" ht="28.5" customHeight="1" spans="1:6">
      <c r="A18" s="106" t="s">
        <v>156</v>
      </c>
      <c r="B18" s="115">
        <v>91114048.03</v>
      </c>
      <c r="C18" s="116">
        <f>E18</f>
        <v>142185271.27</v>
      </c>
      <c r="D18" s="10" t="s">
        <v>157</v>
      </c>
      <c r="E18" s="116">
        <f>B18+E17</f>
        <v>142185271.27</v>
      </c>
      <c r="F18" s="117">
        <f>C18+F17</f>
        <v>87756015.88</v>
      </c>
    </row>
    <row r="19" ht="28.5" customHeight="1" spans="1:6">
      <c r="A19" s="11" t="s">
        <v>112</v>
      </c>
      <c r="B19" s="116">
        <f>B16+B18</f>
        <v>446226880.03</v>
      </c>
      <c r="C19" s="116">
        <f>C16+C18</f>
        <v>407389865.52</v>
      </c>
      <c r="D19" s="11" t="s">
        <v>112</v>
      </c>
      <c r="E19" s="116">
        <f>E16+E18</f>
        <v>446226880.03</v>
      </c>
      <c r="F19" s="114">
        <f>F16+F18</f>
        <v>407389865.52</v>
      </c>
    </row>
    <row r="20" ht="28.5" customHeight="1" spans="1:6">
      <c r="A20" s="100"/>
      <c r="B20" s="90"/>
      <c r="C20" s="90"/>
      <c r="D20" s="100"/>
      <c r="E20" s="90"/>
      <c r="F20" s="32" t="s">
        <v>158</v>
      </c>
    </row>
  </sheetData>
  <mergeCells count="1">
    <mergeCell ref="A1:F1"/>
  </mergeCells>
  <printOptions horizontalCentered="1"/>
  <pageMargins left="0.393055555555556" right="0.393055555555556" top="0.393055555555556" bottom="0.393055555555556" header="0.511805555555556" footer="0.511805555555556"/>
  <pageSetup paperSize="9" scale="90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"/>
  <sheetViews>
    <sheetView showGridLines="0" showZeros="0" topLeftCell="B13" workbookViewId="0">
      <pane topLeftCell="B5" activePane="bottomRight" state="frozen"/>
      <selection activeCell="G23" sqref="G23"/>
    </sheetView>
  </sheetViews>
  <sheetFormatPr defaultColWidth="8" defaultRowHeight="14.25" outlineLevelCol="5"/>
  <cols>
    <col min="1" max="1" width="34.85" style="1"/>
    <col min="2" max="3" width="30.4" style="1"/>
    <col min="4" max="4" width="47.0416666666667" style="1"/>
    <col min="5" max="6" width="30.4" style="1"/>
  </cols>
  <sheetData>
    <row r="1" ht="48" customHeight="1" spans="1:6">
      <c r="A1" s="2" t="s">
        <v>159</v>
      </c>
      <c r="B1" s="3"/>
      <c r="C1" s="3"/>
      <c r="D1" s="3"/>
      <c r="E1" s="3"/>
      <c r="F1" s="3"/>
    </row>
    <row r="2" ht="21" customHeight="1" spans="1:6">
      <c r="A2" s="91"/>
      <c r="B2" s="91"/>
      <c r="C2" s="91"/>
      <c r="D2" s="91"/>
      <c r="E2" s="72" t="s">
        <v>35</v>
      </c>
      <c r="F2" s="73"/>
    </row>
    <row r="3" ht="21" customHeight="1" spans="1:6">
      <c r="A3" s="4" t="s">
        <v>49</v>
      </c>
      <c r="B3" s="4"/>
      <c r="C3" s="4"/>
      <c r="D3" s="4"/>
      <c r="E3" s="6"/>
      <c r="F3" s="6" t="s">
        <v>50</v>
      </c>
    </row>
    <row r="4" ht="39.75" customHeight="1" spans="1:6">
      <c r="A4" s="7" t="s">
        <v>51</v>
      </c>
      <c r="B4" s="7" t="s">
        <v>79</v>
      </c>
      <c r="C4" s="7" t="s">
        <v>80</v>
      </c>
      <c r="D4" s="7" t="s">
        <v>51</v>
      </c>
      <c r="E4" s="7" t="s">
        <v>79</v>
      </c>
      <c r="F4" s="7" t="s">
        <v>80</v>
      </c>
    </row>
    <row r="5" ht="28.5" customHeight="1" spans="1:6">
      <c r="A5" s="10" t="s">
        <v>160</v>
      </c>
      <c r="B5" s="74">
        <v>13555942.24</v>
      </c>
      <c r="C5" s="74">
        <v>6314107</v>
      </c>
      <c r="D5" s="75" t="s">
        <v>161</v>
      </c>
      <c r="E5" s="74">
        <v>7916859.87</v>
      </c>
      <c r="F5" s="74">
        <v>6191011.6</v>
      </c>
    </row>
    <row r="6" ht="30" customHeight="1" spans="1:6">
      <c r="A6" s="16" t="s">
        <v>162</v>
      </c>
      <c r="B6" s="74">
        <v>568687.97</v>
      </c>
      <c r="C6" s="74">
        <v>591436.16</v>
      </c>
      <c r="D6" s="76" t="s">
        <v>163</v>
      </c>
      <c r="E6" s="74">
        <v>0</v>
      </c>
      <c r="F6" s="74">
        <v>0</v>
      </c>
    </row>
    <row r="7" ht="28.5" customHeight="1" spans="1:6">
      <c r="A7" s="25" t="s">
        <v>164</v>
      </c>
      <c r="B7" s="74">
        <v>0</v>
      </c>
      <c r="C7" s="74">
        <v>0</v>
      </c>
      <c r="D7" s="78" t="s">
        <v>165</v>
      </c>
      <c r="E7" s="77">
        <v>0</v>
      </c>
      <c r="F7" s="77">
        <v>274700</v>
      </c>
    </row>
    <row r="8" ht="30" customHeight="1" spans="1:6">
      <c r="A8" s="84" t="s">
        <v>166</v>
      </c>
      <c r="B8" s="74">
        <v>0</v>
      </c>
      <c r="C8" s="74">
        <v>0</v>
      </c>
      <c r="D8" s="92" t="s">
        <v>167</v>
      </c>
      <c r="E8" s="93">
        <v>0</v>
      </c>
      <c r="F8" s="93">
        <v>0</v>
      </c>
    </row>
    <row r="9" ht="28.5" customHeight="1" spans="1:6">
      <c r="A9" s="10" t="s">
        <v>125</v>
      </c>
      <c r="B9" s="74">
        <v>580000</v>
      </c>
      <c r="C9" s="74">
        <v>600000</v>
      </c>
      <c r="D9" s="92" t="s">
        <v>168</v>
      </c>
      <c r="E9" s="93">
        <v>0</v>
      </c>
      <c r="F9" s="93">
        <v>0</v>
      </c>
    </row>
    <row r="10" ht="30.75" customHeight="1" spans="1:6">
      <c r="A10" s="94" t="s">
        <v>91</v>
      </c>
      <c r="B10" s="94" t="s">
        <v>91</v>
      </c>
      <c r="C10" s="94" t="s">
        <v>91</v>
      </c>
      <c r="D10" s="92" t="s">
        <v>169</v>
      </c>
      <c r="E10" s="93">
        <v>0</v>
      </c>
      <c r="F10" s="93">
        <v>0</v>
      </c>
    </row>
    <row r="11" ht="30.75" customHeight="1" spans="1:6">
      <c r="A11" s="84" t="s">
        <v>146</v>
      </c>
      <c r="B11" s="95">
        <v>50150.11</v>
      </c>
      <c r="C11" s="95">
        <v>30000</v>
      </c>
      <c r="D11" s="96" t="s">
        <v>170</v>
      </c>
      <c r="E11" s="95">
        <v>0</v>
      </c>
      <c r="F11" s="95">
        <v>0</v>
      </c>
    </row>
    <row r="12" ht="28.5" customHeight="1" spans="1:6">
      <c r="A12" s="27" t="s">
        <v>96</v>
      </c>
      <c r="B12" s="77">
        <v>150.11</v>
      </c>
      <c r="C12" s="77">
        <v>0</v>
      </c>
      <c r="D12" s="97" t="s">
        <v>123</v>
      </c>
      <c r="E12" s="77">
        <v>0</v>
      </c>
      <c r="F12" s="77">
        <v>0</v>
      </c>
    </row>
    <row r="13" ht="28.5" customHeight="1" spans="1:6">
      <c r="A13" s="84" t="s">
        <v>147</v>
      </c>
      <c r="B13" s="85">
        <f>B5+B7+B8+B9+B11</f>
        <v>14186092.35</v>
      </c>
      <c r="C13" s="85">
        <f>C5+C7+C8+C9+C11</f>
        <v>6944107</v>
      </c>
      <c r="D13" s="98" t="s">
        <v>130</v>
      </c>
      <c r="E13" s="85">
        <f>E5+E6+E7+E8+E12</f>
        <v>7916859.87</v>
      </c>
      <c r="F13" s="85">
        <f>F5+F6+F7+F8+F12</f>
        <v>6465711.6</v>
      </c>
    </row>
    <row r="14" ht="28.5" customHeight="1" spans="1:6">
      <c r="A14" s="10" t="s">
        <v>149</v>
      </c>
      <c r="B14" s="74">
        <v>0</v>
      </c>
      <c r="C14" s="74">
        <v>0</v>
      </c>
      <c r="D14" s="75" t="s">
        <v>132</v>
      </c>
      <c r="E14" s="74">
        <v>0</v>
      </c>
      <c r="F14" s="74">
        <v>0</v>
      </c>
    </row>
    <row r="15" ht="28.5" customHeight="1" spans="1:6">
      <c r="A15" s="10" t="s">
        <v>151</v>
      </c>
      <c r="B15" s="77">
        <v>0</v>
      </c>
      <c r="C15" s="77">
        <v>0</v>
      </c>
      <c r="D15" s="75" t="s">
        <v>134</v>
      </c>
      <c r="E15" s="77">
        <v>470000</v>
      </c>
      <c r="F15" s="77">
        <v>1355594</v>
      </c>
    </row>
    <row r="16" ht="28.5" customHeight="1" spans="1:6">
      <c r="A16" s="10" t="s">
        <v>153</v>
      </c>
      <c r="B16" s="85">
        <f>B13+B14+B15</f>
        <v>14186092.35</v>
      </c>
      <c r="C16" s="85">
        <f>C13+C14+C15</f>
        <v>6944107</v>
      </c>
      <c r="D16" s="75" t="s">
        <v>136</v>
      </c>
      <c r="E16" s="86">
        <f>E13+E14+E15</f>
        <v>8386859.87</v>
      </c>
      <c r="F16" s="86">
        <f>F13+F14+F15</f>
        <v>7821305.6</v>
      </c>
    </row>
    <row r="17" ht="28.5" customHeight="1" spans="1:6">
      <c r="A17" s="11" t="s">
        <v>91</v>
      </c>
      <c r="B17" s="11" t="s">
        <v>91</v>
      </c>
      <c r="C17" s="94" t="s">
        <v>91</v>
      </c>
      <c r="D17" s="75" t="s">
        <v>137</v>
      </c>
      <c r="E17" s="86">
        <f>B16-E16</f>
        <v>5799232.48</v>
      </c>
      <c r="F17" s="86">
        <f>C16-F16</f>
        <v>-877198.6</v>
      </c>
    </row>
    <row r="18" ht="28.5" customHeight="1" spans="1:6">
      <c r="A18" s="10" t="s">
        <v>156</v>
      </c>
      <c r="B18" s="77">
        <v>14281663.36</v>
      </c>
      <c r="C18" s="86">
        <f>E18</f>
        <v>20080895.84</v>
      </c>
      <c r="D18" s="75" t="s">
        <v>139</v>
      </c>
      <c r="E18" s="86">
        <f>B18+E17</f>
        <v>20080895.84</v>
      </c>
      <c r="F18" s="86">
        <f>C18+F17</f>
        <v>19203697.24</v>
      </c>
    </row>
    <row r="19" ht="28.5" customHeight="1" spans="1:6">
      <c r="A19" s="11" t="s">
        <v>112</v>
      </c>
      <c r="B19" s="85">
        <f>B16+B18</f>
        <v>28467755.71</v>
      </c>
      <c r="C19" s="85">
        <f>C16+C18</f>
        <v>27025002.84</v>
      </c>
      <c r="D19" s="99" t="s">
        <v>112</v>
      </c>
      <c r="E19" s="85">
        <f>E16+E18</f>
        <v>28467755.71</v>
      </c>
      <c r="F19" s="85">
        <f>F16+F18</f>
        <v>27025002.84</v>
      </c>
    </row>
    <row r="20" ht="28.5" customHeight="1" spans="1:6">
      <c r="A20" s="100"/>
      <c r="B20" s="90"/>
      <c r="C20" s="90"/>
      <c r="D20" s="100"/>
      <c r="E20" s="90"/>
      <c r="F20" s="73" t="s">
        <v>171</v>
      </c>
    </row>
  </sheetData>
  <mergeCells count="2">
    <mergeCell ref="A1:F1"/>
    <mergeCell ref="E2:F2"/>
  </mergeCells>
  <printOptions horizontalCentered="1"/>
  <pageMargins left="0.786805555555556" right="0.786805555555556" top="1.18055555555556" bottom="1.18055555555556" header="0.511805555555556" footer="0.511805555555556"/>
  <pageSetup paperSize="9" scale="70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"/>
  <sheetViews>
    <sheetView showGridLines="0" showZeros="0" topLeftCell="B10" workbookViewId="0">
      <pane topLeftCell="B8" activePane="bottomRight" state="frozen"/>
      <selection activeCell="F24" sqref="F24"/>
    </sheetView>
  </sheetViews>
  <sheetFormatPr defaultColWidth="8" defaultRowHeight="14.25" outlineLevelCol="5"/>
  <cols>
    <col min="1" max="1" width="39.4416666666667" style="1"/>
    <col min="2" max="3" width="27.25" style="1"/>
    <col min="4" max="4" width="42.1666666666667" style="1"/>
    <col min="5" max="6" width="27.25" style="1"/>
  </cols>
  <sheetData>
    <row r="1" ht="48" customHeight="1" spans="1:6">
      <c r="A1" s="2" t="s">
        <v>172</v>
      </c>
      <c r="B1" s="3"/>
      <c r="C1" s="3"/>
      <c r="D1" s="3"/>
      <c r="E1" s="3"/>
      <c r="F1" s="3"/>
    </row>
    <row r="2" ht="21" customHeight="1" spans="1:6">
      <c r="A2" s="71"/>
      <c r="B2" s="71"/>
      <c r="C2" s="71"/>
      <c r="D2" s="71"/>
      <c r="E2" s="72" t="s">
        <v>37</v>
      </c>
      <c r="F2" s="73"/>
    </row>
    <row r="3" ht="21" customHeight="1" spans="1:6">
      <c r="A3" s="4" t="s">
        <v>49</v>
      </c>
      <c r="B3" s="4"/>
      <c r="C3" s="4"/>
      <c r="D3" s="4"/>
      <c r="E3" s="6"/>
      <c r="F3" s="6" t="s">
        <v>50</v>
      </c>
    </row>
    <row r="4" ht="28.5" customHeight="1" spans="1:6">
      <c r="A4" s="7" t="s">
        <v>51</v>
      </c>
      <c r="B4" s="7" t="s">
        <v>79</v>
      </c>
      <c r="C4" s="7" t="s">
        <v>80</v>
      </c>
      <c r="D4" s="7" t="s">
        <v>51</v>
      </c>
      <c r="E4" s="7" t="s">
        <v>79</v>
      </c>
      <c r="F4" s="7" t="s">
        <v>80</v>
      </c>
    </row>
    <row r="5" ht="28.5" customHeight="1" spans="1:6">
      <c r="A5" s="10" t="s">
        <v>173</v>
      </c>
      <c r="B5" s="74">
        <v>9185472.5</v>
      </c>
      <c r="C5" s="74">
        <v>10379534.56</v>
      </c>
      <c r="D5" s="75" t="s">
        <v>174</v>
      </c>
      <c r="E5" s="74">
        <v>3942469.94</v>
      </c>
      <c r="F5" s="74">
        <v>4188190.9</v>
      </c>
    </row>
    <row r="6" ht="28.5" customHeight="1" spans="1:6">
      <c r="A6" s="10" t="s">
        <v>83</v>
      </c>
      <c r="B6" s="74">
        <v>0</v>
      </c>
      <c r="C6" s="74">
        <v>0</v>
      </c>
      <c r="D6" s="76" t="s">
        <v>175</v>
      </c>
      <c r="E6" s="74">
        <v>990559.2</v>
      </c>
      <c r="F6" s="74">
        <v>1080351.7</v>
      </c>
    </row>
    <row r="7" ht="28.5" customHeight="1" spans="1:6">
      <c r="A7" s="10" t="s">
        <v>87</v>
      </c>
      <c r="B7" s="74">
        <v>584512.91</v>
      </c>
      <c r="C7" s="74">
        <v>581590.35</v>
      </c>
      <c r="D7" s="75" t="s">
        <v>88</v>
      </c>
      <c r="E7" s="74">
        <v>0</v>
      </c>
      <c r="F7" s="74">
        <v>0</v>
      </c>
    </row>
    <row r="8" ht="28.5" customHeight="1" spans="1:6">
      <c r="A8" s="10" t="s">
        <v>145</v>
      </c>
      <c r="B8" s="74">
        <v>0</v>
      </c>
      <c r="C8" s="74">
        <v>0</v>
      </c>
      <c r="D8" s="75" t="s">
        <v>176</v>
      </c>
      <c r="E8" s="74">
        <v>0</v>
      </c>
      <c r="F8" s="74">
        <v>0</v>
      </c>
    </row>
    <row r="9" ht="28.5" customHeight="1" spans="1:6">
      <c r="A9" s="10" t="s">
        <v>146</v>
      </c>
      <c r="B9" s="74">
        <v>0</v>
      </c>
      <c r="C9" s="74">
        <v>0</v>
      </c>
      <c r="D9" s="75" t="s">
        <v>177</v>
      </c>
      <c r="E9" s="74">
        <v>40256</v>
      </c>
      <c r="F9" s="74">
        <v>40692</v>
      </c>
    </row>
    <row r="10" ht="28.5" customHeight="1" spans="1:6">
      <c r="A10" s="27" t="s">
        <v>96</v>
      </c>
      <c r="B10" s="77">
        <v>0</v>
      </c>
      <c r="C10" s="77">
        <v>0</v>
      </c>
      <c r="D10" s="78" t="s">
        <v>178</v>
      </c>
      <c r="E10" s="74">
        <v>789292.32</v>
      </c>
      <c r="F10" s="74">
        <v>815338.97</v>
      </c>
    </row>
    <row r="11" ht="28.5" customHeight="1" spans="1:6">
      <c r="A11" s="79" t="s">
        <v>91</v>
      </c>
      <c r="B11" s="80" t="s">
        <v>91</v>
      </c>
      <c r="C11" s="80" t="s">
        <v>91</v>
      </c>
      <c r="D11" s="81" t="s">
        <v>179</v>
      </c>
      <c r="E11" s="74">
        <v>37500</v>
      </c>
      <c r="F11" s="74">
        <v>39000</v>
      </c>
    </row>
    <row r="12" ht="28.5" customHeight="1" spans="1:6">
      <c r="A12" s="79" t="s">
        <v>91</v>
      </c>
      <c r="B12" s="80" t="s">
        <v>91</v>
      </c>
      <c r="C12" s="80" t="s">
        <v>91</v>
      </c>
      <c r="D12" s="82" t="s">
        <v>180</v>
      </c>
      <c r="E12" s="74">
        <v>0</v>
      </c>
      <c r="F12" s="74">
        <v>0</v>
      </c>
    </row>
    <row r="13" ht="28.5" customHeight="1" spans="1:6">
      <c r="A13" s="79" t="s">
        <v>91</v>
      </c>
      <c r="B13" s="80" t="s">
        <v>91</v>
      </c>
      <c r="C13" s="80" t="s">
        <v>91</v>
      </c>
      <c r="D13" s="83" t="s">
        <v>181</v>
      </c>
      <c r="E13" s="77">
        <v>1810525</v>
      </c>
      <c r="F13" s="77">
        <v>478233.8</v>
      </c>
    </row>
    <row r="14" ht="28.5" customHeight="1" spans="1:6">
      <c r="A14" s="84" t="s">
        <v>147</v>
      </c>
      <c r="B14" s="85">
        <f>B5+B6+B7+B8+B9</f>
        <v>9769985.41</v>
      </c>
      <c r="C14" s="85">
        <f>C5+C6+C7+C8+C9</f>
        <v>10961124.91</v>
      </c>
      <c r="D14" s="84" t="s">
        <v>182</v>
      </c>
      <c r="E14" s="85">
        <f>E5+E6+E7+E8+E9+E10+E11+E12+E13</f>
        <v>7610602.46</v>
      </c>
      <c r="F14" s="85">
        <f>F5+F6+F7+F8+F9+F10+F11+F12+F13</f>
        <v>6641807.37</v>
      </c>
    </row>
    <row r="15" ht="28.5" customHeight="1" spans="1:6">
      <c r="A15" s="10" t="s">
        <v>149</v>
      </c>
      <c r="B15" s="74">
        <v>0</v>
      </c>
      <c r="C15" s="74">
        <v>0</v>
      </c>
      <c r="D15" s="10" t="s">
        <v>183</v>
      </c>
      <c r="E15" s="74">
        <v>0</v>
      </c>
      <c r="F15" s="74">
        <v>0</v>
      </c>
    </row>
    <row r="16" ht="28.5" customHeight="1" spans="1:6">
      <c r="A16" s="10" t="s">
        <v>151</v>
      </c>
      <c r="B16" s="77">
        <v>0</v>
      </c>
      <c r="C16" s="77">
        <v>0</v>
      </c>
      <c r="D16" s="10" t="s">
        <v>184</v>
      </c>
      <c r="E16" s="77">
        <v>2430000</v>
      </c>
      <c r="F16" s="77">
        <v>2430000</v>
      </c>
    </row>
    <row r="17" ht="28.5" customHeight="1" spans="1:6">
      <c r="A17" s="10" t="s">
        <v>153</v>
      </c>
      <c r="B17" s="86">
        <f>B14+B15+B16</f>
        <v>9769985.41</v>
      </c>
      <c r="C17" s="86">
        <f>C14+C15+C16</f>
        <v>10961124.91</v>
      </c>
      <c r="D17" s="10" t="s">
        <v>185</v>
      </c>
      <c r="E17" s="86">
        <f>E14+E15+E16</f>
        <v>10040602.46</v>
      </c>
      <c r="F17" s="86">
        <f>F14+F15+F16</f>
        <v>9071807.37</v>
      </c>
    </row>
    <row r="18" ht="28.5" customHeight="1" spans="1:6">
      <c r="A18" s="87" t="s">
        <v>91</v>
      </c>
      <c r="B18" s="88" t="s">
        <v>91</v>
      </c>
      <c r="C18" s="89" t="s">
        <v>91</v>
      </c>
      <c r="D18" s="10" t="s">
        <v>186</v>
      </c>
      <c r="E18" s="86">
        <f>B17-E17</f>
        <v>-270617.050000001</v>
      </c>
      <c r="F18" s="86">
        <f>C17-F17</f>
        <v>1889317.54</v>
      </c>
    </row>
    <row r="19" ht="28.5" customHeight="1" spans="1:6">
      <c r="A19" s="10" t="s">
        <v>156</v>
      </c>
      <c r="B19" s="77">
        <v>24319983.69</v>
      </c>
      <c r="C19" s="86">
        <f>E19</f>
        <v>24049366.64</v>
      </c>
      <c r="D19" s="10" t="s">
        <v>187</v>
      </c>
      <c r="E19" s="86">
        <f>B19+E18</f>
        <v>24049366.64</v>
      </c>
      <c r="F19" s="86">
        <f>C19+F18</f>
        <v>25938684.18</v>
      </c>
    </row>
    <row r="20" ht="28.5" customHeight="1" spans="1:6">
      <c r="A20" s="11" t="s">
        <v>112</v>
      </c>
      <c r="B20" s="85">
        <f>B17+B19</f>
        <v>34089969.1</v>
      </c>
      <c r="C20" s="85">
        <f>C17+C19</f>
        <v>35010491.55</v>
      </c>
      <c r="D20" s="11" t="s">
        <v>112</v>
      </c>
      <c r="E20" s="85">
        <f>E17+E19</f>
        <v>34089969.1</v>
      </c>
      <c r="F20" s="85">
        <f>F17+F19</f>
        <v>35010491.55</v>
      </c>
    </row>
    <row r="21" ht="28.5" customHeight="1" spans="1:6">
      <c r="A21" s="90"/>
      <c r="B21" s="90"/>
      <c r="C21" s="90"/>
      <c r="D21" s="90"/>
      <c r="E21" s="90"/>
      <c r="F21" s="73" t="s">
        <v>188</v>
      </c>
    </row>
  </sheetData>
  <mergeCells count="2">
    <mergeCell ref="A1:F1"/>
    <mergeCell ref="E2:F2"/>
  </mergeCells>
  <printOptions horizontalCentered="1"/>
  <pageMargins left="0.393055555555556" right="0.393055555555556" top="0.393055555555556" bottom="0.393055555555556" header="0.511805555555556" footer="0.511805555555556"/>
  <pageSetup paperSize="9" scale="80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opLeftCell="C4" workbookViewId="0">
      <pane topLeftCell="C6" activePane="bottomRight" state="frozen"/>
      <selection activeCell="C12" sqref="C12:I12"/>
    </sheetView>
  </sheetViews>
  <sheetFormatPr defaultColWidth="8" defaultRowHeight="14.25"/>
  <cols>
    <col min="1" max="1" width="36" style="1"/>
    <col min="2" max="2" width="25.6666666666667" style="1"/>
    <col min="3" max="3" width="27.9666666666667" style="1"/>
    <col min="4" max="4" width="26.8166666666667" style="1"/>
    <col min="5" max="5" width="24.3833333333333" style="1"/>
    <col min="6" max="6" width="24.6666666666667" style="1"/>
    <col min="7" max="7" width="23.2333333333333" style="1"/>
    <col min="8" max="8" width="22.8" style="1"/>
    <col min="9" max="9" width="25.525" style="1"/>
  </cols>
  <sheetData>
    <row r="1" ht="31.5" customHeight="1" spans="1:9">
      <c r="A1" s="65" t="s">
        <v>189</v>
      </c>
      <c r="B1" s="45"/>
      <c r="C1" s="45"/>
      <c r="D1" s="45"/>
      <c r="E1" s="45"/>
      <c r="F1" s="45"/>
      <c r="G1" s="45"/>
      <c r="H1" s="45"/>
      <c r="I1" s="45"/>
    </row>
    <row r="2" ht="31.5" customHeight="1" spans="1:9">
      <c r="A2" s="45"/>
      <c r="B2" s="45"/>
      <c r="C2" s="45"/>
      <c r="D2" s="45"/>
      <c r="E2" s="45"/>
      <c r="F2" s="45"/>
      <c r="G2" s="45"/>
      <c r="H2" s="45"/>
      <c r="I2" s="45"/>
    </row>
    <row r="3" ht="21" customHeight="1" spans="1:9">
      <c r="A3" s="66"/>
      <c r="B3" s="66"/>
      <c r="C3" s="66"/>
      <c r="D3" s="66"/>
      <c r="E3" s="66"/>
      <c r="F3" s="66"/>
      <c r="G3" s="67"/>
      <c r="H3" s="66"/>
      <c r="I3" s="67" t="s">
        <v>39</v>
      </c>
    </row>
    <row r="4" ht="21" customHeight="1" spans="1:9">
      <c r="A4" s="46" t="s">
        <v>49</v>
      </c>
      <c r="B4" s="68"/>
      <c r="C4" s="68"/>
      <c r="D4" s="68"/>
      <c r="E4" s="68"/>
      <c r="F4" s="68"/>
      <c r="G4" s="49"/>
      <c r="H4" s="68"/>
      <c r="I4" s="49" t="s">
        <v>50</v>
      </c>
    </row>
    <row r="5" ht="42.75" customHeight="1" spans="1:9">
      <c r="A5" s="51" t="s">
        <v>190</v>
      </c>
      <c r="B5" s="51" t="s">
        <v>52</v>
      </c>
      <c r="C5" s="50" t="s">
        <v>191</v>
      </c>
      <c r="D5" s="50" t="s">
        <v>192</v>
      </c>
      <c r="E5" s="50" t="s">
        <v>193</v>
      </c>
      <c r="F5" s="50" t="s">
        <v>194</v>
      </c>
      <c r="G5" s="50" t="s">
        <v>195</v>
      </c>
      <c r="H5" s="50" t="s">
        <v>58</v>
      </c>
      <c r="I5" s="50" t="s">
        <v>59</v>
      </c>
    </row>
    <row r="6" ht="27.75" customHeight="1" spans="1:9">
      <c r="A6" s="61" t="s">
        <v>196</v>
      </c>
      <c r="B6" s="58">
        <f t="shared" ref="B6:I6" si="0">B7+B8+B9</f>
        <v>0</v>
      </c>
      <c r="C6" s="58">
        <f t="shared" si="0"/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</row>
    <row r="7" ht="27.75" customHeight="1" spans="1:9">
      <c r="A7" s="62" t="s">
        <v>197</v>
      </c>
      <c r="B7" s="58">
        <f>C7+D7+E7+F7+G7+H7+I7</f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</row>
    <row r="8" ht="27.75" customHeight="1" spans="1:9">
      <c r="A8" s="62" t="s">
        <v>198</v>
      </c>
      <c r="B8" s="58">
        <f>C8+D8+E8+F8+G8+H8+I8</f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</row>
    <row r="9" ht="27.75" customHeight="1" spans="1:9">
      <c r="A9" s="62" t="s">
        <v>199</v>
      </c>
      <c r="B9" s="58">
        <f>C9+D9+E9+F9+G9+H9+I9</f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</row>
    <row r="10" ht="27.75" customHeight="1" spans="1:9">
      <c r="A10" s="62" t="s">
        <v>200</v>
      </c>
      <c r="B10" s="58">
        <f>B13+B14+B15+B16</f>
        <v>170785164.48</v>
      </c>
      <c r="C10" s="58">
        <f>C13+C14+C15+C16</f>
        <v>12370000</v>
      </c>
      <c r="D10" s="58">
        <f t="shared" ref="B10:I10" si="1">D13+D14+D15+D16</f>
        <v>103365164.48</v>
      </c>
      <c r="E10" s="58">
        <f t="shared" si="1"/>
        <v>55050000</v>
      </c>
      <c r="F10" s="58">
        <f t="shared" si="1"/>
        <v>0</v>
      </c>
      <c r="G10" s="58">
        <f t="shared" si="1"/>
        <v>0</v>
      </c>
      <c r="H10" s="58">
        <f t="shared" si="1"/>
        <v>0</v>
      </c>
      <c r="I10" s="58">
        <f t="shared" si="1"/>
        <v>0</v>
      </c>
    </row>
    <row r="11" ht="38.25" customHeight="1" spans="1:9">
      <c r="A11" s="62" t="s">
        <v>201</v>
      </c>
      <c r="B11" s="69" t="s">
        <v>91</v>
      </c>
      <c r="C11" s="56" t="s">
        <v>202</v>
      </c>
      <c r="D11" s="56" t="s">
        <v>203</v>
      </c>
      <c r="E11" s="56" t="s">
        <v>204</v>
      </c>
      <c r="F11" s="56" t="s">
        <v>205</v>
      </c>
      <c r="G11" s="56" t="s">
        <v>206</v>
      </c>
      <c r="H11" s="56" t="s">
        <v>207</v>
      </c>
      <c r="I11" s="56" t="s">
        <v>208</v>
      </c>
    </row>
    <row r="12" ht="29.25" customHeight="1" spans="1:9">
      <c r="A12" s="62" t="s">
        <v>209</v>
      </c>
      <c r="B12" s="58">
        <f>C12+D12+E12+F12+G12+H12+I12</f>
        <v>170785164.48</v>
      </c>
      <c r="C12" s="70">
        <v>12370000</v>
      </c>
      <c r="D12" s="70">
        <v>103365164.48</v>
      </c>
      <c r="E12" s="70">
        <v>55050000</v>
      </c>
      <c r="F12" s="70">
        <v>0</v>
      </c>
      <c r="G12" s="70">
        <v>0</v>
      </c>
      <c r="H12" s="70">
        <v>0</v>
      </c>
      <c r="I12" s="70">
        <v>0</v>
      </c>
    </row>
    <row r="13" ht="27.75" customHeight="1" spans="1:9">
      <c r="A13" s="62" t="s">
        <v>210</v>
      </c>
      <c r="B13" s="58">
        <f>C13+D13+E13+F13+G13+H13+I13</f>
        <v>67200000</v>
      </c>
      <c r="C13" s="54">
        <v>0</v>
      </c>
      <c r="D13" s="54">
        <v>42150000</v>
      </c>
      <c r="E13" s="54">
        <v>25050000</v>
      </c>
      <c r="F13" s="54">
        <v>0</v>
      </c>
      <c r="G13" s="54">
        <v>0</v>
      </c>
      <c r="H13" s="54">
        <v>0</v>
      </c>
      <c r="I13" s="54">
        <v>0</v>
      </c>
    </row>
    <row r="14" ht="27.75" customHeight="1" spans="1:9">
      <c r="A14" s="62" t="s">
        <v>211</v>
      </c>
      <c r="B14" s="58">
        <f>C14+D14+E14+F14+G14+H14+I14</f>
        <v>38673631.67</v>
      </c>
      <c r="C14" s="54">
        <v>0</v>
      </c>
      <c r="D14" s="54">
        <v>38673631.67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</row>
    <row r="15" ht="27.75" customHeight="1" spans="1:9">
      <c r="A15" s="62" t="s">
        <v>212</v>
      </c>
      <c r="B15" s="58">
        <f>C15+D15+E15+F15+G15+H15+I15</f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</row>
    <row r="16" ht="27.75" customHeight="1" spans="1:9">
      <c r="A16" s="62" t="s">
        <v>213</v>
      </c>
      <c r="B16" s="58">
        <f>C16+D16+E16+F16+G16+H16+I16</f>
        <v>64911532.81</v>
      </c>
      <c r="C16" s="54">
        <v>12370000</v>
      </c>
      <c r="D16" s="54">
        <v>22541532.81</v>
      </c>
      <c r="E16" s="54">
        <v>30000000</v>
      </c>
      <c r="F16" s="54">
        <v>0</v>
      </c>
      <c r="G16" s="54">
        <v>0</v>
      </c>
      <c r="H16" s="54">
        <v>0</v>
      </c>
      <c r="I16" s="54">
        <v>0</v>
      </c>
    </row>
    <row r="17" ht="27.75" customHeight="1" spans="1:9">
      <c r="A17" s="66"/>
      <c r="B17" s="66"/>
      <c r="C17" s="66"/>
      <c r="D17" s="66"/>
      <c r="E17" s="66"/>
      <c r="F17" s="66"/>
      <c r="G17" s="66"/>
      <c r="H17" s="66"/>
      <c r="I17" s="67" t="s">
        <v>214</v>
      </c>
    </row>
  </sheetData>
  <mergeCells count="1">
    <mergeCell ref="A1:I2"/>
  </mergeCells>
  <printOptions horizontalCentered="1" verticalCentered="1"/>
  <pageMargins left="1.18055555555556" right="1.18055555555556" top="1.18055555555556" bottom="1.18055555555556" header="0.511805555555556" footer="0.511805555555556"/>
  <pageSetup paperSize="9" scale="6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社保基金预算封面</vt:lpstr>
      <vt:lpstr>预算目录</vt:lpstr>
      <vt:lpstr>预算总表</vt:lpstr>
      <vt:lpstr>企业职工基本养老收支预算表</vt:lpstr>
      <vt:lpstr>城乡居民基本养老收支预算表</vt:lpstr>
      <vt:lpstr>机关事业单位基本养老收支预算表</vt:lpstr>
      <vt:lpstr>工伤保险基金收支预算表</vt:lpstr>
      <vt:lpstr>失业保险基金收支预算表</vt:lpstr>
      <vt:lpstr>财政对社会保险基金补助情况表</vt:lpstr>
      <vt:lpstr>地方财政对企业职工基本养老保险</vt:lpstr>
      <vt:lpstr>基本养老基础资料表</vt:lpstr>
      <vt:lpstr>基本医疗基础资料表</vt:lpstr>
      <vt:lpstr>失业工伤基础资料表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2023-02-15T16:58:00Z</dcterms:created>
  <dcterms:modified xsi:type="dcterms:W3CDTF">2023-02-15T09:42:24Z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